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9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146" i="1" l="1"/>
  <c r="J146" i="1"/>
  <c r="I146" i="1"/>
  <c r="H146" i="1"/>
  <c r="G146" i="1"/>
  <c r="F146" i="1"/>
  <c r="L203" i="1"/>
  <c r="J203" i="1"/>
  <c r="I203" i="1"/>
  <c r="H203" i="1"/>
  <c r="G203" i="1"/>
  <c r="F203" i="1"/>
  <c r="L32" i="1" l="1"/>
  <c r="J32" i="1"/>
  <c r="I32" i="1"/>
  <c r="H32" i="1"/>
  <c r="G32" i="1"/>
  <c r="F32" i="1"/>
  <c r="L13" i="1"/>
  <c r="J13" i="1"/>
  <c r="I13" i="1"/>
  <c r="H13" i="1"/>
  <c r="G13" i="1"/>
  <c r="F13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I214" i="1"/>
  <c r="H214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57" i="1"/>
  <c r="I157" i="1"/>
  <c r="H157" i="1"/>
  <c r="G157" i="1"/>
  <c r="F157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43" i="1"/>
  <c r="I43" i="1"/>
  <c r="H43" i="1"/>
  <c r="G43" i="1"/>
  <c r="F43" i="1"/>
  <c r="B24" i="1"/>
  <c r="A24" i="1"/>
  <c r="L23" i="1"/>
  <c r="J23" i="1"/>
  <c r="I23" i="1"/>
  <c r="H23" i="1"/>
  <c r="G23" i="1"/>
  <c r="G24" i="1" s="1"/>
  <c r="F23" i="1"/>
  <c r="B14" i="1"/>
  <c r="A14" i="1"/>
  <c r="F24" i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<sst xmlns="http://schemas.openxmlformats.org/spreadsheetml/2006/main" count="316" uniqueCount="80">
  <si>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</si>
  <si>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</si>
  <si>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</si>
  <si>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</si>
  <si>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</si>
  <si>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</si>
  <si>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</si>
  <si>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</si>
  <si>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</si>
  <si>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</si>
  <si>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</si>
  <si>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</si>
  <si>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</si>
  <si>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</si>
  <si>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</si>
  <si>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</si>
  <si>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</si>
  <si>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</si>
  <si>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</si>
  <si>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</si>
  <si>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</si>
  <si>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</si>
  <si>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</si>
  <si>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</si>
  <si>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</si>
  <si>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</si>
  <si>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</si>
  <si>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</si>
  <si>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</si>
  <si>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</si>
  <si>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</si>
  <si>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</si>
  <si>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</si>
  <si>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</si>
  <si>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</si>
  <si>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</si>
  <si>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</si>
  <si>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</si>
  <si>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</si>
  <si>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</si>
  <si>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</si>
  <si>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</si>
  <si>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</si>
  <si>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</si>
  <si>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</si>
  <si>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</si>
  <si>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</si>
  <si>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</si>
  <si>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</si>
  <si>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</si>
  <si>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</si>
  <si>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</si>
  <si>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</si>
  <si>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</si>
  <si>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</si>
  <si>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</si>
  <si>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</si>
  <si>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</si>
  <si>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</si>
  <si>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</si>
  <si>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</si>
  <si>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</si>
  <si>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</si>
  <si>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</si>
  <si>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</si>
  <si>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</si>
  <si>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</si>
  <si>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</si>
  <si>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</si>
  <si>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</si>
  <si>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Котлеты "Аппетитные" с кашей гречневой рассыпчатой с маслом сливочным</t>
  </si>
  <si>
    <t>МБОУ "Бирюлинская СОШ"</t>
  </si>
  <si>
    <t>ТТК</t>
  </si>
  <si>
    <t>Хим.состав и калорийность российских продуктов питания, табл.6 стр.144, 2012 Дели+</t>
  </si>
  <si>
    <t>Хим.состав и калорийность российских продуктов питания, табл.9 стр.184, 2012 Дели+</t>
  </si>
  <si>
    <t>Хим.состав и калорийность российских продуктов питания, табл.6 стр.134, 2012 Дели+</t>
  </si>
  <si>
    <t>ТТК Хим.состав и калорийность российских продуктов питания, табл.8 стр.168, 2012 Дели+</t>
  </si>
  <si>
    <t>Рыба, тушенная в томате с овощами</t>
  </si>
  <si>
    <t>Медведева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</si>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</sst>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81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71</v>
      </c>
      <c r="D1" s="58"/>
      <c r="E1" s="58"/>
      <c r="F1" s="12" t="s">
        <v>16</v>
      </c>
      <c r="G1" s="2" t="s">
        <v>17</v>
      </c>
      <c r="H1" s="59" t="s">
        <v>79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18</v>
      </c>
      <c r="H2" s="59" t="s">
        <v>78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4</v>
      </c>
      <c r="I3" s="48">
        <v>2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63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72</v>
      </c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8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 t="s">
        <v>73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51" t="s">
        <v>26</v>
      </c>
      <c r="E11" s="42" t="s">
        <v>42</v>
      </c>
      <c r="F11" s="43">
        <v>60</v>
      </c>
      <c r="G11" s="43">
        <v>0.64</v>
      </c>
      <c r="H11" s="43">
        <v>3.01</v>
      </c>
      <c r="I11" s="43">
        <v>5.1100000000000003</v>
      </c>
      <c r="J11" s="43">
        <v>50.91</v>
      </c>
      <c r="K11" s="44" t="s">
        <v>72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493.05999999999995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493.05999999999995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43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41" t="s">
        <v>72</v>
      </c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62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>
        <v>379</v>
      </c>
      <c r="L27" s="43"/>
    </row>
    <row r="28" spans="1:12" ht="158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 t="s">
        <v>73</v>
      </c>
      <c r="L28" s="43"/>
    </row>
    <row r="29" spans="1:12" ht="158.4" x14ac:dyDescent="0.3">
      <c r="A29" s="14"/>
      <c r="B29" s="15"/>
      <c r="C29" s="11"/>
      <c r="D29" s="7" t="s">
        <v>24</v>
      </c>
      <c r="E29" s="42" t="s">
        <v>45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 t="s">
        <v>73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545</v>
      </c>
      <c r="G32" s="19">
        <f t="shared" ref="G32:J32" si="6">SUM(G25:G31)</f>
        <v>16.13</v>
      </c>
      <c r="H32" s="19">
        <f t="shared" si="6"/>
        <v>15.31</v>
      </c>
      <c r="I32" s="19">
        <f t="shared" si="6"/>
        <v>67.08</v>
      </c>
      <c r="J32" s="19">
        <f t="shared" si="6"/>
        <v>491.54999999999995</v>
      </c>
      <c r="K32" s="25"/>
      <c r="L32" s="19">
        <f t="shared" ref="L32" si="7">SUM(L25:L31)</f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8">SUM(G33:G41)</f>
        <v>0</v>
      </c>
      <c r="H42" s="19">
        <f t="shared" ref="H42" si="9">SUM(H33:H41)</f>
        <v>0</v>
      </c>
      <c r="I42" s="19">
        <f t="shared" ref="I42" si="10">SUM(I33:I41)</f>
        <v>0</v>
      </c>
      <c r="J42" s="19">
        <f t="shared" ref="J42:L42" si="11">SUM(J33:J41)</f>
        <v>0</v>
      </c>
      <c r="K42" s="25"/>
      <c r="L42" s="19">
        <f t="shared" si="11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545</v>
      </c>
      <c r="G43" s="32">
        <f t="shared" ref="G43" si="12">G32+G42</f>
        <v>16.13</v>
      </c>
      <c r="H43" s="32">
        <f t="shared" ref="H43" si="13">H32+H42</f>
        <v>15.31</v>
      </c>
      <c r="I43" s="32">
        <f t="shared" ref="I43" si="14">I32+I42</f>
        <v>67.08</v>
      </c>
      <c r="J43" s="32">
        <f t="shared" ref="J43:L43" si="15">J32+J42</f>
        <v>491.54999999999995</v>
      </c>
      <c r="K43" s="32"/>
      <c r="L43" s="32">
        <f t="shared" si="15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8.4" x14ac:dyDescent="0.3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 t="s">
        <v>74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6">SUM(G44:G50)</f>
        <v>20.2</v>
      </c>
      <c r="H51" s="19">
        <f t="shared" ref="H51" si="17">SUM(H44:H50)</f>
        <v>20.36</v>
      </c>
      <c r="I51" s="19">
        <f t="shared" ref="I51" si="18">SUM(I44:I50)</f>
        <v>79.97</v>
      </c>
      <c r="J51" s="19">
        <f t="shared" ref="J51:L51" si="19">SUM(J44:J50)</f>
        <v>609.65</v>
      </c>
      <c r="K51" s="25"/>
      <c r="L51" s="19">
        <f t="shared" si="19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0">SUM(G52:G60)</f>
        <v>0</v>
      </c>
      <c r="H61" s="19">
        <f t="shared" ref="H61" si="21">SUM(H52:H60)</f>
        <v>0</v>
      </c>
      <c r="I61" s="19">
        <f t="shared" ref="I61" si="22">SUM(I52:I60)</f>
        <v>0</v>
      </c>
      <c r="J61" s="19">
        <f t="shared" ref="J61:L61" si="23">SUM(J52:J60)</f>
        <v>0</v>
      </c>
      <c r="K61" s="25"/>
      <c r="L61" s="19">
        <f t="shared" si="23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4">G51+G61</f>
        <v>20.2</v>
      </c>
      <c r="H62" s="32">
        <f t="shared" ref="H62" si="25">H51+H61</f>
        <v>20.36</v>
      </c>
      <c r="I62" s="32">
        <f t="shared" ref="I62" si="26">I51+I61</f>
        <v>79.97</v>
      </c>
      <c r="J62" s="32">
        <f t="shared" ref="J62:L62" si="27">J51+J61</f>
        <v>609.65</v>
      </c>
      <c r="K62" s="32"/>
      <c r="L62" s="32">
        <f t="shared" si="27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 t="s">
        <v>72</v>
      </c>
      <c r="L63" s="40">
        <v>77.760000000000005</v>
      </c>
    </row>
    <row r="64" spans="1:12" ht="14.4" x14ac:dyDescent="0.3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40</v>
      </c>
      <c r="F65" s="43">
        <v>200</v>
      </c>
      <c r="G65" s="43">
        <v>0.66</v>
      </c>
      <c r="H65" s="43">
        <v>0.09</v>
      </c>
      <c r="I65" s="43">
        <v>22.03</v>
      </c>
      <c r="J65" s="43">
        <v>92.8</v>
      </c>
      <c r="K65" s="44">
        <v>349</v>
      </c>
      <c r="L65" s="43"/>
    </row>
    <row r="66" spans="1:12" ht="158.4" x14ac:dyDescent="0.3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 t="s">
        <v>75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8.4" x14ac:dyDescent="0.3">
      <c r="A68" s="23"/>
      <c r="B68" s="15"/>
      <c r="C68" s="11"/>
      <c r="D68" s="6" t="s">
        <v>23</v>
      </c>
      <c r="E68" s="42" t="s">
        <v>41</v>
      </c>
      <c r="F68" s="43">
        <v>40</v>
      </c>
      <c r="G68" s="43">
        <v>2.64</v>
      </c>
      <c r="H68" s="43">
        <v>0.48</v>
      </c>
      <c r="I68" s="43">
        <v>15.84</v>
      </c>
      <c r="J68" s="43">
        <v>79.2</v>
      </c>
      <c r="K68" s="44" t="s">
        <v>73</v>
      </c>
      <c r="L68" s="43"/>
    </row>
    <row r="69" spans="1:12" ht="171.6" x14ac:dyDescent="0.3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 t="s">
        <v>76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583</v>
      </c>
      <c r="G70" s="19">
        <f t="shared" ref="G70" si="28">SUM(G63:G69)</f>
        <v>20.160000000000004</v>
      </c>
      <c r="H70" s="19">
        <f t="shared" ref="H70" si="29">SUM(H63:H69)</f>
        <v>19.549999999999997</v>
      </c>
      <c r="I70" s="19">
        <f t="shared" ref="I70" si="30">SUM(I63:I69)</f>
        <v>87.63</v>
      </c>
      <c r="J70" s="19">
        <f t="shared" ref="J70:L70" si="31">SUM(J63:J69)</f>
        <v>613.75</v>
      </c>
      <c r="K70" s="25"/>
      <c r="L70" s="19">
        <f t="shared" si="31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2">SUM(G71:G79)</f>
        <v>0</v>
      </c>
      <c r="H80" s="19">
        <f t="shared" ref="H80" si="33">SUM(H71:H79)</f>
        <v>0</v>
      </c>
      <c r="I80" s="19">
        <f t="shared" ref="I80" si="34">SUM(I71:I79)</f>
        <v>0</v>
      </c>
      <c r="J80" s="19">
        <f t="shared" ref="J80:L80" si="35">SUM(J71:J79)</f>
        <v>0</v>
      </c>
      <c r="K80" s="25"/>
      <c r="L80" s="19">
        <f t="shared" si="35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583</v>
      </c>
      <c r="G81" s="32">
        <f t="shared" ref="G81" si="36">G70+G80</f>
        <v>20.160000000000004</v>
      </c>
      <c r="H81" s="32">
        <f t="shared" ref="H81" si="37">H70+H80</f>
        <v>19.549999999999997</v>
      </c>
      <c r="I81" s="32">
        <f t="shared" ref="I81" si="38">I70+I80</f>
        <v>87.63</v>
      </c>
      <c r="J81" s="32">
        <f t="shared" ref="J81:L81" si="39">J70+J80</f>
        <v>613.75</v>
      </c>
      <c r="K81" s="32"/>
      <c r="L81" s="32">
        <f t="shared" si="39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124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54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>
        <v>349</v>
      </c>
      <c r="L84" s="43"/>
    </row>
    <row r="85" spans="1:12" ht="158.4" x14ac:dyDescent="0.3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 t="s">
        <v>75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0">SUM(G82:G88)</f>
        <v>19.89</v>
      </c>
      <c r="H89" s="19">
        <f t="shared" ref="H89" si="41">SUM(H82:H88)</f>
        <v>20.079999999999998</v>
      </c>
      <c r="I89" s="19">
        <f t="shared" ref="I89" si="42">SUM(I82:I88)</f>
        <v>83.92</v>
      </c>
      <c r="J89" s="19">
        <f t="shared" ref="J89:L89" si="43">SUM(J82:J88)</f>
        <v>560.85</v>
      </c>
      <c r="K89" s="25"/>
      <c r="L89" s="19">
        <f t="shared" si="43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4">SUM(G90:G98)</f>
        <v>0</v>
      </c>
      <c r="H99" s="19">
        <f t="shared" ref="H99" si="45">SUM(H90:H98)</f>
        <v>0</v>
      </c>
      <c r="I99" s="19">
        <f t="shared" ref="I99" si="46">SUM(I90:I98)</f>
        <v>0</v>
      </c>
      <c r="J99" s="19">
        <f t="shared" ref="J99:L99" si="47">SUM(J90:J98)</f>
        <v>0</v>
      </c>
      <c r="K99" s="25"/>
      <c r="L99" s="19">
        <f t="shared" si="47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48">G89+G99</f>
        <v>19.89</v>
      </c>
      <c r="H100" s="32">
        <f t="shared" ref="H100" si="49">H89+H99</f>
        <v>20.079999999999998</v>
      </c>
      <c r="I100" s="32">
        <f t="shared" ref="I100" si="50">I89+I99</f>
        <v>83.92</v>
      </c>
      <c r="J100" s="32">
        <f t="shared" ref="J100:L100" si="51">J89+J99</f>
        <v>560.85</v>
      </c>
      <c r="K100" s="32"/>
      <c r="L100" s="32">
        <f t="shared" si="51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72</v>
      </c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8.4" x14ac:dyDescent="0.3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 t="s">
        <v>73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2">SUM(G101:G107)</f>
        <v>16.07</v>
      </c>
      <c r="H108" s="19">
        <f t="shared" si="52"/>
        <v>15.389999999999999</v>
      </c>
      <c r="I108" s="19">
        <f t="shared" si="52"/>
        <v>67.319999999999993</v>
      </c>
      <c r="J108" s="19">
        <f t="shared" si="52"/>
        <v>453.34</v>
      </c>
      <c r="K108" s="25"/>
      <c r="L108" s="19">
        <f t="shared" ref="L108" si="53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6">G108+G118</f>
        <v>16.07</v>
      </c>
      <c r="H119" s="32">
        <f t="shared" si="56"/>
        <v>15.389999999999999</v>
      </c>
      <c r="I119" s="32">
        <f t="shared" si="56"/>
        <v>67.319999999999993</v>
      </c>
      <c r="J119" s="32">
        <f t="shared" si="56"/>
        <v>453.34</v>
      </c>
      <c r="K119" s="32"/>
      <c r="L119" s="32">
        <f t="shared" ref="L119" si="57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72</v>
      </c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8.4" x14ac:dyDescent="0.3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 t="s">
        <v>75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8.4" x14ac:dyDescent="0.3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 t="s">
        <v>73</v>
      </c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58">SUM(G120:G126)</f>
        <v>20.139999999999997</v>
      </c>
      <c r="H127" s="19">
        <f t="shared" si="58"/>
        <v>18.779999999999998</v>
      </c>
      <c r="I127" s="19">
        <f t="shared" si="58"/>
        <v>79.589999999999989</v>
      </c>
      <c r="J127" s="19">
        <f t="shared" si="58"/>
        <v>558.75</v>
      </c>
      <c r="K127" s="25"/>
      <c r="L127" s="19">
        <f t="shared" ref="L127" si="59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0">SUM(G128:G136)</f>
        <v>0</v>
      </c>
      <c r="H137" s="19">
        <f t="shared" si="60"/>
        <v>0</v>
      </c>
      <c r="I137" s="19">
        <f t="shared" si="60"/>
        <v>0</v>
      </c>
      <c r="J137" s="19">
        <f t="shared" si="60"/>
        <v>0</v>
      </c>
      <c r="K137" s="25"/>
      <c r="L137" s="19">
        <f t="shared" ref="L137" si="61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2">G127+G137</f>
        <v>20.139999999999997</v>
      </c>
      <c r="H138" s="32">
        <f t="shared" ref="H138" si="63">H127+H137</f>
        <v>18.779999999999998</v>
      </c>
      <c r="I138" s="32">
        <f t="shared" ref="I138" si="64">I127+I137</f>
        <v>79.589999999999989</v>
      </c>
      <c r="J138" s="32">
        <f t="shared" ref="J138:L138" si="65">J127+J137</f>
        <v>558.75</v>
      </c>
      <c r="K138" s="32"/>
      <c r="L138" s="32">
        <f t="shared" si="65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77</v>
      </c>
      <c r="F139" s="40">
        <v>100</v>
      </c>
      <c r="G139" s="40">
        <v>9.0500000000000007</v>
      </c>
      <c r="H139" s="40">
        <v>6.09</v>
      </c>
      <c r="I139" s="40">
        <v>3.8</v>
      </c>
      <c r="J139" s="40">
        <v>105</v>
      </c>
      <c r="K139" s="41">
        <v>229</v>
      </c>
      <c r="L139" s="40">
        <v>77.760000000000005</v>
      </c>
    </row>
    <row r="140" spans="1:12" ht="14.4" x14ac:dyDescent="0.3">
      <c r="A140" s="23"/>
      <c r="B140" s="15"/>
      <c r="C140" s="11"/>
      <c r="D140" s="6" t="s">
        <v>21</v>
      </c>
      <c r="E140" s="42" t="s">
        <v>50</v>
      </c>
      <c r="F140" s="43">
        <v>153</v>
      </c>
      <c r="G140" s="43">
        <v>3.08</v>
      </c>
      <c r="H140" s="43">
        <v>6.25</v>
      </c>
      <c r="I140" s="43">
        <v>20.47</v>
      </c>
      <c r="J140" s="43">
        <v>150.44999999999999</v>
      </c>
      <c r="K140" s="44">
        <v>312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58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51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 t="s">
        <v>75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51" t="s">
        <v>26</v>
      </c>
      <c r="E144" s="42" t="s">
        <v>59</v>
      </c>
      <c r="F144" s="43">
        <v>60</v>
      </c>
      <c r="G144" s="43">
        <v>0.84</v>
      </c>
      <c r="H144" s="43">
        <v>3.61</v>
      </c>
      <c r="I144" s="43">
        <v>4.96</v>
      </c>
      <c r="J144" s="43">
        <v>55.68</v>
      </c>
      <c r="K144" s="44">
        <v>52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548</v>
      </c>
      <c r="G146" s="19">
        <f t="shared" ref="G146:J146" si="66">SUM(G139:G145)</f>
        <v>15.790000000000001</v>
      </c>
      <c r="H146" s="19">
        <f t="shared" si="66"/>
        <v>16.329999999999998</v>
      </c>
      <c r="I146" s="19">
        <f t="shared" si="66"/>
        <v>64.349999999999994</v>
      </c>
      <c r="J146" s="19">
        <f t="shared" si="66"/>
        <v>467.97999999999996</v>
      </c>
      <c r="K146" s="25"/>
      <c r="L146" s="19">
        <f t="shared" ref="L146" si="67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548</v>
      </c>
      <c r="G157" s="32">
        <f t="shared" ref="G157" si="70">G146+G156</f>
        <v>15.790000000000001</v>
      </c>
      <c r="H157" s="32">
        <f t="shared" ref="H157" si="71">H146+H156</f>
        <v>16.329999999999998</v>
      </c>
      <c r="I157" s="32">
        <f t="shared" ref="I157" si="72">I146+I156</f>
        <v>64.349999999999994</v>
      </c>
      <c r="J157" s="32">
        <f t="shared" ref="J157:L157" si="73">J146+J156</f>
        <v>467.97999999999996</v>
      </c>
      <c r="K157" s="32"/>
      <c r="L157" s="32">
        <f t="shared" si="73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8.4" x14ac:dyDescent="0.3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 t="s">
        <v>75</v>
      </c>
      <c r="L161" s="43"/>
    </row>
    <row r="162" spans="1:12" ht="158.4" x14ac:dyDescent="0.3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 t="s">
        <v>74</v>
      </c>
      <c r="L162" s="43"/>
    </row>
    <row r="163" spans="1:12" ht="158.4" x14ac:dyDescent="0.3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 t="s">
        <v>73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4">SUM(G158:G164)</f>
        <v>19.639999999999997</v>
      </c>
      <c r="H165" s="19">
        <f t="shared" si="74"/>
        <v>20.409999999999997</v>
      </c>
      <c r="I165" s="19">
        <f t="shared" si="74"/>
        <v>79.78</v>
      </c>
      <c r="J165" s="19">
        <f t="shared" si="74"/>
        <v>593.7700000000001</v>
      </c>
      <c r="K165" s="25"/>
      <c r="L165" s="19">
        <f t="shared" ref="L165" si="75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6">SUM(G166:G174)</f>
        <v>0</v>
      </c>
      <c r="H175" s="19">
        <f t="shared" si="76"/>
        <v>0</v>
      </c>
      <c r="I175" s="19">
        <f t="shared" si="76"/>
        <v>0</v>
      </c>
      <c r="J175" s="19">
        <f t="shared" si="76"/>
        <v>0</v>
      </c>
      <c r="K175" s="25"/>
      <c r="L175" s="19">
        <f t="shared" ref="L175" si="77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78">G165+G175</f>
        <v>19.639999999999997</v>
      </c>
      <c r="H176" s="32">
        <f t="shared" ref="H176" si="79">H165+H175</f>
        <v>20.409999999999997</v>
      </c>
      <c r="I176" s="32">
        <f t="shared" ref="I176" si="80">I165+I175</f>
        <v>79.78</v>
      </c>
      <c r="J176" s="32">
        <f t="shared" ref="J176:L176" si="81">J165+J175</f>
        <v>593.7700000000001</v>
      </c>
      <c r="K176" s="32"/>
      <c r="L176" s="32">
        <f t="shared" si="81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 t="s">
        <v>72</v>
      </c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8.4" x14ac:dyDescent="0.3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 t="s">
        <v>75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 t="s">
        <v>72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2">SUM(G177:G183)</f>
        <v>16.049999999999997</v>
      </c>
      <c r="H184" s="19">
        <f t="shared" si="82"/>
        <v>16.299999999999997</v>
      </c>
      <c r="I184" s="19">
        <f t="shared" si="82"/>
        <v>63.66</v>
      </c>
      <c r="J184" s="19">
        <f t="shared" si="82"/>
        <v>488.06999999999994</v>
      </c>
      <c r="K184" s="25"/>
      <c r="L184" s="19">
        <f t="shared" ref="L184" si="83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4">SUM(G185:G193)</f>
        <v>0</v>
      </c>
      <c r="H194" s="19">
        <f t="shared" si="84"/>
        <v>0</v>
      </c>
      <c r="I194" s="19">
        <f t="shared" si="84"/>
        <v>0</v>
      </c>
      <c r="J194" s="19">
        <f t="shared" si="84"/>
        <v>0</v>
      </c>
      <c r="K194" s="25"/>
      <c r="L194" s="19">
        <f t="shared" ref="L194" si="85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6">G184+G194</f>
        <v>16.049999999999997</v>
      </c>
      <c r="H195" s="32">
        <f t="shared" ref="H195" si="87">H184+H194</f>
        <v>16.299999999999997</v>
      </c>
      <c r="I195" s="32">
        <f t="shared" ref="I195" si="88">I184+I194</f>
        <v>63.66</v>
      </c>
      <c r="J195" s="32">
        <f t="shared" ref="J195:L195" si="89">J184+J194</f>
        <v>488.06999999999994</v>
      </c>
      <c r="K195" s="32"/>
      <c r="L195" s="32">
        <f t="shared" si="89"/>
        <v>77.760000000000005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61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>
        <v>143</v>
      </c>
      <c r="L196" s="40">
        <v>77.760000000000005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40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8.4" x14ac:dyDescent="0.3">
      <c r="A199" s="23"/>
      <c r="B199" s="15"/>
      <c r="C199" s="11"/>
      <c r="D199" s="7" t="s">
        <v>23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 t="s">
        <v>73</v>
      </c>
      <c r="L199" s="43"/>
    </row>
    <row r="200" spans="1:12" ht="158.4" x14ac:dyDescent="0.3">
      <c r="A200" s="23"/>
      <c r="B200" s="15"/>
      <c r="C200" s="11"/>
      <c r="D200" s="7" t="s">
        <v>24</v>
      </c>
      <c r="E200" s="42" t="s">
        <v>67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 t="s">
        <v>74</v>
      </c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0">SUM(G196:G202)</f>
        <v>16.080000000000002</v>
      </c>
      <c r="H203" s="19">
        <f t="shared" si="90"/>
        <v>16.369999999999997</v>
      </c>
      <c r="I203" s="19">
        <f t="shared" si="90"/>
        <v>63.870000000000005</v>
      </c>
      <c r="J203" s="19">
        <f t="shared" si="90"/>
        <v>481.30000000000007</v>
      </c>
      <c r="K203" s="25"/>
      <c r="L203" s="19">
        <f t="shared" ref="L203" si="91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2">SUM(G204:G212)</f>
        <v>0</v>
      </c>
      <c r="H213" s="19">
        <f t="shared" si="92"/>
        <v>0</v>
      </c>
      <c r="I213" s="19">
        <f t="shared" si="92"/>
        <v>0</v>
      </c>
      <c r="J213" s="19">
        <f t="shared" si="92"/>
        <v>0</v>
      </c>
      <c r="K213" s="25"/>
      <c r="L213" s="19">
        <f t="shared" ref="L213" si="93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600</v>
      </c>
      <c r="G214" s="32">
        <f t="shared" ref="G214:J214" si="94">G203+G213</f>
        <v>16.080000000000002</v>
      </c>
      <c r="H214" s="32">
        <f t="shared" si="94"/>
        <v>16.369999999999997</v>
      </c>
      <c r="I214" s="32">
        <f t="shared" si="94"/>
        <v>63.870000000000005</v>
      </c>
      <c r="J214" s="32">
        <f t="shared" si="94"/>
        <v>481.30000000000007</v>
      </c>
      <c r="K214" s="32"/>
      <c r="L214" s="32">
        <f t="shared" ref="L214" si="95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70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72</v>
      </c>
      <c r="L215" s="40">
        <v>77.760000000000005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8.4" x14ac:dyDescent="0.3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 t="s">
        <v>75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6">SUM(G215:G221)</f>
        <v>19.739999999999998</v>
      </c>
      <c r="H222" s="19">
        <f t="shared" si="96"/>
        <v>19.170000000000002</v>
      </c>
      <c r="I222" s="19">
        <f t="shared" si="96"/>
        <v>82.09</v>
      </c>
      <c r="J222" s="19">
        <f t="shared" si="96"/>
        <v>582.15</v>
      </c>
      <c r="K222" s="25"/>
      <c r="L222" s="19">
        <f t="shared" ref="L222" si="97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8">SUM(G223:G231)</f>
        <v>0</v>
      </c>
      <c r="H232" s="19">
        <f t="shared" si="98"/>
        <v>0</v>
      </c>
      <c r="I232" s="19">
        <f t="shared" si="98"/>
        <v>0</v>
      </c>
      <c r="J232" s="19">
        <f t="shared" si="98"/>
        <v>0</v>
      </c>
      <c r="K232" s="25"/>
      <c r="L232" s="19">
        <f t="shared" ref="L232" si="99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0">G222+G232</f>
        <v>19.739999999999998</v>
      </c>
      <c r="H233" s="32">
        <f t="shared" si="100"/>
        <v>19.170000000000002</v>
      </c>
      <c r="I233" s="32">
        <f t="shared" si="100"/>
        <v>82.09</v>
      </c>
      <c r="J233" s="32">
        <f t="shared" si="100"/>
        <v>582.15</v>
      </c>
      <c r="K233" s="32"/>
      <c r="L233" s="32">
        <f t="shared" ref="L233" si="101">L222+L232</f>
        <v>77.760000000000005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2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34">
        <f t="shared" si="102"/>
        <v>17.830833333333334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74.13333333333334</v>
      </c>
      <c r="J234" s="34">
        <f t="shared" si="102"/>
        <v>532.85166666666657</v>
      </c>
      <c r="K234" s="34"/>
      <c r="L234" s="34">
        <f t="shared" si="102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2026-02-04T11:21:16Z</dcterms:modified>
</cp:coreProperties>
</file>