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Default Extension="jpeg" ContentType="image/jpeg"/>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7575" windowHeight="5085" tabRatio="651"/>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5" r:id="rId18"/>
    <sheet name="целевые ориентиры" sheetId="33" r:id="rId19"/>
    <sheet name="целевые ориентиры_сводная" sheetId="34"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calcPr calcId="125725"/>
</workbook>
</file>

<file path=xl/calcChain.xml><?xml version="1.0" encoding="utf-8"?>
<calcChain xmlns="http://schemas.openxmlformats.org/spreadsheetml/2006/main">
  <c r="BP36" i="34"/>
  <c r="BP37"/>
  <c r="BP38"/>
  <c r="BP39"/>
  <c r="BP40"/>
  <c r="BP41"/>
  <c r="BP42"/>
  <c r="BP43"/>
  <c r="BP44"/>
  <c r="BP45"/>
  <c r="BP46"/>
  <c r="BP47"/>
  <c r="BP48"/>
  <c r="C4" i="3"/>
  <c r="Z52" i="34"/>
  <c r="AN52"/>
  <c r="AT52"/>
  <c r="AX52"/>
  <c r="BJ52"/>
  <c r="BW52"/>
  <c r="CB52"/>
  <c r="CE52"/>
  <c r="CV52"/>
  <c r="Z51"/>
  <c r="AN51"/>
  <c r="AT51"/>
  <c r="BJ51"/>
  <c r="BW51"/>
  <c r="CB51"/>
  <c r="CV51"/>
  <c r="Z50"/>
  <c r="AN50"/>
  <c r="AT50"/>
  <c r="BJ50"/>
  <c r="BW50"/>
  <c r="CB50"/>
  <c r="CV50"/>
  <c r="DI37" l="1"/>
  <c r="CF37"/>
  <c r="CF38"/>
  <c r="CF39"/>
  <c r="CF40"/>
  <c r="CF41"/>
  <c r="CF42"/>
  <c r="CF43"/>
  <c r="CF44"/>
  <c r="CF45"/>
  <c r="CF46"/>
  <c r="CF47"/>
  <c r="CF48"/>
  <c r="BA37"/>
  <c r="AQ37"/>
  <c r="AQ38"/>
  <c r="AQ42"/>
  <c r="AQ43"/>
  <c r="AQ44"/>
  <c r="AQ45"/>
  <c r="AQ46"/>
  <c r="AQ47"/>
  <c r="AQ48"/>
  <c r="AE37"/>
  <c r="AE38"/>
  <c r="AE42"/>
  <c r="AE43"/>
  <c r="AE44"/>
  <c r="AE45"/>
  <c r="AE46"/>
  <c r="AE47"/>
  <c r="AE48"/>
  <c r="S37"/>
  <c r="B26" l="1"/>
  <c r="B27"/>
  <c r="B28"/>
  <c r="B29"/>
  <c r="B30"/>
  <c r="B31"/>
  <c r="B32"/>
  <c r="B33"/>
  <c r="B34"/>
  <c r="B35"/>
  <c r="B36"/>
  <c r="B37"/>
  <c r="A29"/>
  <c r="A30"/>
  <c r="A31"/>
  <c r="A32"/>
  <c r="A33"/>
  <c r="A34"/>
  <c r="A35"/>
  <c r="A36"/>
  <c r="A37"/>
  <c r="A26"/>
  <c r="A27"/>
  <c r="A28"/>
  <c r="D4" i="14" l="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
  <c r="N5" i="30" l="1"/>
  <c r="N6"/>
  <c r="N7"/>
  <c r="N8"/>
  <c r="N9"/>
  <c r="N10"/>
  <c r="N11"/>
  <c r="N12"/>
  <c r="N13"/>
  <c r="N14"/>
  <c r="N15"/>
  <c r="N16"/>
  <c r="N17"/>
  <c r="N18"/>
  <c r="N19"/>
  <c r="N20"/>
  <c r="N21"/>
  <c r="N22"/>
  <c r="N23"/>
  <c r="N24"/>
  <c r="N25"/>
  <c r="N26"/>
  <c r="N27"/>
  <c r="N28"/>
  <c r="N29"/>
  <c r="N30"/>
  <c r="N31"/>
  <c r="N32"/>
  <c r="N33"/>
  <c r="N34"/>
  <c r="N35"/>
  <c r="N36"/>
  <c r="N37"/>
  <c r="N38"/>
  <c r="N4"/>
  <c r="B4" i="34" l="1"/>
  <c r="B5"/>
  <c r="B6"/>
  <c r="B7"/>
  <c r="B8"/>
  <c r="B9"/>
  <c r="B10"/>
  <c r="B11"/>
  <c r="B12"/>
  <c r="B13"/>
  <c r="B14"/>
  <c r="B15"/>
  <c r="B16"/>
  <c r="B17"/>
  <c r="B18"/>
  <c r="B19"/>
  <c r="B20"/>
  <c r="B21"/>
  <c r="B22"/>
  <c r="B23"/>
  <c r="B24"/>
  <c r="B25"/>
  <c r="B38"/>
  <c r="B39"/>
  <c r="B40"/>
  <c r="B41"/>
  <c r="B42"/>
  <c r="B43"/>
  <c r="B44"/>
  <c r="B45"/>
  <c r="B46"/>
  <c r="B47"/>
  <c r="B48"/>
  <c r="B32" i="33"/>
  <c r="B33"/>
  <c r="B34"/>
  <c r="B35"/>
  <c r="B36"/>
  <c r="B37"/>
  <c r="B38"/>
  <c r="V5"/>
  <c r="W5"/>
  <c r="V6"/>
  <c r="W6"/>
  <c r="V7"/>
  <c r="W7"/>
  <c r="V8"/>
  <c r="W8"/>
  <c r="V9"/>
  <c r="W9"/>
  <c r="V10"/>
  <c r="W10"/>
  <c r="V11"/>
  <c r="W11"/>
  <c r="V12"/>
  <c r="W12"/>
  <c r="V13"/>
  <c r="W13"/>
  <c r="V14"/>
  <c r="W14"/>
  <c r="V15"/>
  <c r="W15"/>
  <c r="V16"/>
  <c r="W16"/>
  <c r="V17"/>
  <c r="W17"/>
  <c r="V18"/>
  <c r="W18"/>
  <c r="V19"/>
  <c r="W19"/>
  <c r="V20"/>
  <c r="W20"/>
  <c r="V21"/>
  <c r="W21"/>
  <c r="V22"/>
  <c r="W22"/>
  <c r="V23"/>
  <c r="W23"/>
  <c r="V24"/>
  <c r="W24"/>
  <c r="V25"/>
  <c r="W25"/>
  <c r="V26"/>
  <c r="W26"/>
  <c r="V27"/>
  <c r="W27"/>
  <c r="V28"/>
  <c r="W28"/>
  <c r="V29"/>
  <c r="W29"/>
  <c r="V30"/>
  <c r="W30"/>
  <c r="V31"/>
  <c r="W31"/>
  <c r="V32"/>
  <c r="W32"/>
  <c r="V33"/>
  <c r="W33"/>
  <c r="V34"/>
  <c r="W34"/>
  <c r="V35"/>
  <c r="W35"/>
  <c r="V36"/>
  <c r="W36"/>
  <c r="V37"/>
  <c r="W37"/>
  <c r="V38"/>
  <c r="W38"/>
  <c r="V39"/>
  <c r="W39"/>
  <c r="W4"/>
  <c r="B32" i="11"/>
  <c r="B33"/>
  <c r="B34"/>
  <c r="B35"/>
  <c r="B36"/>
  <c r="B37"/>
  <c r="B38"/>
  <c r="CX5" i="33" l="1"/>
  <c r="CX6"/>
  <c r="CX7"/>
  <c r="CX8"/>
  <c r="CX9"/>
  <c r="CX10"/>
  <c r="CX11"/>
  <c r="CX12"/>
  <c r="CX13"/>
  <c r="CX14"/>
  <c r="CX15"/>
  <c r="CX16"/>
  <c r="CX17"/>
  <c r="CX18"/>
  <c r="CX19"/>
  <c r="CX20"/>
  <c r="CX21"/>
  <c r="CX22"/>
  <c r="CX23"/>
  <c r="CX24"/>
  <c r="CX25"/>
  <c r="CX26"/>
  <c r="CX27"/>
  <c r="CX28"/>
  <c r="CX29"/>
  <c r="CX30"/>
  <c r="CX31"/>
  <c r="CX32"/>
  <c r="CX33"/>
  <c r="CX34"/>
  <c r="CX35"/>
  <c r="CX36"/>
  <c r="CX37"/>
  <c r="CX38"/>
  <c r="CX4"/>
  <c r="CU5"/>
  <c r="CV5"/>
  <c r="CW5"/>
  <c r="CU6"/>
  <c r="CV6"/>
  <c r="CW6"/>
  <c r="CU7"/>
  <c r="CV7"/>
  <c r="CW7"/>
  <c r="CU8"/>
  <c r="CV8"/>
  <c r="CW8"/>
  <c r="CU9"/>
  <c r="CV9"/>
  <c r="CW9"/>
  <c r="CU10"/>
  <c r="CV10"/>
  <c r="CW10"/>
  <c r="CU11"/>
  <c r="CV11"/>
  <c r="CW11"/>
  <c r="CU12"/>
  <c r="CV12"/>
  <c r="CW12"/>
  <c r="CU13"/>
  <c r="CV13"/>
  <c r="CW13"/>
  <c r="CU14"/>
  <c r="CV14"/>
  <c r="CW14"/>
  <c r="CU15"/>
  <c r="CV15"/>
  <c r="CW15"/>
  <c r="CU16"/>
  <c r="CV16"/>
  <c r="CW16"/>
  <c r="CU17"/>
  <c r="CV17"/>
  <c r="CW17"/>
  <c r="CU18"/>
  <c r="CV18"/>
  <c r="CW18"/>
  <c r="CU19"/>
  <c r="CV19"/>
  <c r="CW19"/>
  <c r="CU20"/>
  <c r="CV20"/>
  <c r="CW20"/>
  <c r="CU21"/>
  <c r="CV21"/>
  <c r="CW21"/>
  <c r="CU22"/>
  <c r="CV22"/>
  <c r="CW22"/>
  <c r="CU23"/>
  <c r="CV23"/>
  <c r="CW23"/>
  <c r="CU24"/>
  <c r="CV24"/>
  <c r="CW24"/>
  <c r="CU25"/>
  <c r="CV25"/>
  <c r="CW25"/>
  <c r="CU26"/>
  <c r="CV26"/>
  <c r="CW26"/>
  <c r="CU27"/>
  <c r="CV27"/>
  <c r="CW27"/>
  <c r="CU28"/>
  <c r="CV28"/>
  <c r="CW28"/>
  <c r="CU29"/>
  <c r="CV29"/>
  <c r="CW29"/>
  <c r="CU30"/>
  <c r="CV30"/>
  <c r="CW30"/>
  <c r="CU31"/>
  <c r="CV31"/>
  <c r="CW31"/>
  <c r="CU32"/>
  <c r="CV32"/>
  <c r="CW32"/>
  <c r="CU33"/>
  <c r="CV33"/>
  <c r="CW33"/>
  <c r="CU34"/>
  <c r="CV34"/>
  <c r="CW34"/>
  <c r="CU35"/>
  <c r="CV35"/>
  <c r="CW35"/>
  <c r="CU36"/>
  <c r="CV36"/>
  <c r="CW36"/>
  <c r="CU37"/>
  <c r="CV37"/>
  <c r="CW37"/>
  <c r="CU38"/>
  <c r="CV38"/>
  <c r="CW38"/>
  <c r="CV4"/>
  <c r="CW4"/>
  <c r="CU4"/>
  <c r="CG5"/>
  <c r="CH5"/>
  <c r="CI5"/>
  <c r="CL5"/>
  <c r="CM5"/>
  <c r="CN5"/>
  <c r="CQ5"/>
  <c r="CR5"/>
  <c r="CS5"/>
  <c r="CG6"/>
  <c r="CH6"/>
  <c r="CI6"/>
  <c r="CL6"/>
  <c r="CM6"/>
  <c r="CN6"/>
  <c r="CQ6"/>
  <c r="CR6"/>
  <c r="CS6"/>
  <c r="CG7"/>
  <c r="CH7"/>
  <c r="CI7"/>
  <c r="CL7"/>
  <c r="CM7"/>
  <c r="CN7"/>
  <c r="CQ7"/>
  <c r="CR7"/>
  <c r="CS7"/>
  <c r="CG8"/>
  <c r="CH8"/>
  <c r="CI8"/>
  <c r="CL8"/>
  <c r="CM8"/>
  <c r="CN8"/>
  <c r="CQ8"/>
  <c r="CR8"/>
  <c r="CS8"/>
  <c r="CG9"/>
  <c r="CH9"/>
  <c r="CI9"/>
  <c r="CL9"/>
  <c r="CM9"/>
  <c r="CN9"/>
  <c r="CQ9"/>
  <c r="CR9"/>
  <c r="CS9"/>
  <c r="CG10"/>
  <c r="CH10"/>
  <c r="CI10"/>
  <c r="CL10"/>
  <c r="CM10"/>
  <c r="CN10"/>
  <c r="CQ10"/>
  <c r="CR10"/>
  <c r="CS10"/>
  <c r="CG11"/>
  <c r="CH11"/>
  <c r="CI11"/>
  <c r="CL11"/>
  <c r="CM11"/>
  <c r="CN11"/>
  <c r="CQ11"/>
  <c r="CR11"/>
  <c r="CS11"/>
  <c r="CG12"/>
  <c r="CH12"/>
  <c r="CI12"/>
  <c r="CL12"/>
  <c r="CM12"/>
  <c r="CN12"/>
  <c r="CQ12"/>
  <c r="CR12"/>
  <c r="CS12"/>
  <c r="CG13"/>
  <c r="CH13"/>
  <c r="CI13"/>
  <c r="CL13"/>
  <c r="CM13"/>
  <c r="CN13"/>
  <c r="CQ13"/>
  <c r="CR13"/>
  <c r="CS13"/>
  <c r="CG14"/>
  <c r="CH14"/>
  <c r="CI14"/>
  <c r="CL14"/>
  <c r="CM14"/>
  <c r="CN14"/>
  <c r="CQ14"/>
  <c r="CR14"/>
  <c r="CS14"/>
  <c r="CG15"/>
  <c r="CH15"/>
  <c r="CI15"/>
  <c r="CL15"/>
  <c r="CM15"/>
  <c r="CN15"/>
  <c r="CQ15"/>
  <c r="CR15"/>
  <c r="CS15"/>
  <c r="CG16"/>
  <c r="CH16"/>
  <c r="CI16"/>
  <c r="CL16"/>
  <c r="CM16"/>
  <c r="CN16"/>
  <c r="CQ16"/>
  <c r="CR16"/>
  <c r="CS16"/>
  <c r="CG17"/>
  <c r="CH17"/>
  <c r="CI17"/>
  <c r="CL17"/>
  <c r="CM17"/>
  <c r="CN17"/>
  <c r="CQ17"/>
  <c r="CR17"/>
  <c r="CS17"/>
  <c r="CG18"/>
  <c r="CH18"/>
  <c r="CI18"/>
  <c r="CL18"/>
  <c r="CM18"/>
  <c r="CN18"/>
  <c r="CQ18"/>
  <c r="CR18"/>
  <c r="CS18"/>
  <c r="CG19"/>
  <c r="CH19"/>
  <c r="CI19"/>
  <c r="CL19"/>
  <c r="CM19"/>
  <c r="CN19"/>
  <c r="CQ19"/>
  <c r="CR19"/>
  <c r="CS19"/>
  <c r="CG20"/>
  <c r="CH20"/>
  <c r="CI20"/>
  <c r="CL20"/>
  <c r="CM20"/>
  <c r="CN20"/>
  <c r="CQ20"/>
  <c r="CR20"/>
  <c r="CS20"/>
  <c r="CG21"/>
  <c r="CH21"/>
  <c r="CI21"/>
  <c r="CL21"/>
  <c r="CM21"/>
  <c r="CN21"/>
  <c r="CQ21"/>
  <c r="CR21"/>
  <c r="CS21"/>
  <c r="CG22"/>
  <c r="CH22"/>
  <c r="CI22"/>
  <c r="CL22"/>
  <c r="CM22"/>
  <c r="CN22"/>
  <c r="CQ22"/>
  <c r="CR22"/>
  <c r="CS22"/>
  <c r="CG23"/>
  <c r="CH23"/>
  <c r="CI23"/>
  <c r="CL23"/>
  <c r="CM23"/>
  <c r="CN23"/>
  <c r="CQ23"/>
  <c r="CR23"/>
  <c r="CS23"/>
  <c r="CG24"/>
  <c r="CH24"/>
  <c r="CI24"/>
  <c r="CL24"/>
  <c r="CM24"/>
  <c r="CN24"/>
  <c r="CQ24"/>
  <c r="CR24"/>
  <c r="CS24"/>
  <c r="CG25"/>
  <c r="CH25"/>
  <c r="CI25"/>
  <c r="CL25"/>
  <c r="CM25"/>
  <c r="CN25"/>
  <c r="CQ25"/>
  <c r="CR25"/>
  <c r="CS25"/>
  <c r="CG26"/>
  <c r="CH26"/>
  <c r="CI26"/>
  <c r="CL26"/>
  <c r="CM26"/>
  <c r="CN26"/>
  <c r="CQ26"/>
  <c r="CR26"/>
  <c r="CS26"/>
  <c r="CG27"/>
  <c r="CH27"/>
  <c r="CI27"/>
  <c r="CL27"/>
  <c r="CM27"/>
  <c r="CN27"/>
  <c r="CQ27"/>
  <c r="CR27"/>
  <c r="CS27"/>
  <c r="CG28"/>
  <c r="CH28"/>
  <c r="CI28"/>
  <c r="CL28"/>
  <c r="CM28"/>
  <c r="CN28"/>
  <c r="CQ28"/>
  <c r="CR28"/>
  <c r="CS28"/>
  <c r="CG29"/>
  <c r="CH29"/>
  <c r="CI29"/>
  <c r="CL29"/>
  <c r="CM29"/>
  <c r="CN29"/>
  <c r="CQ29"/>
  <c r="CR29"/>
  <c r="CS29"/>
  <c r="CG30"/>
  <c r="CH30"/>
  <c r="CI30"/>
  <c r="CL30"/>
  <c r="CM30"/>
  <c r="CN30"/>
  <c r="CQ30"/>
  <c r="CR30"/>
  <c r="CS30"/>
  <c r="CG31"/>
  <c r="CH31"/>
  <c r="CI31"/>
  <c r="CL31"/>
  <c r="CM31"/>
  <c r="CN31"/>
  <c r="CQ31"/>
  <c r="CR31"/>
  <c r="CS31"/>
  <c r="CG32"/>
  <c r="CH32"/>
  <c r="CI32"/>
  <c r="CL32"/>
  <c r="CM32"/>
  <c r="CN32"/>
  <c r="CQ32"/>
  <c r="CR32"/>
  <c r="CS32"/>
  <c r="CG33"/>
  <c r="CH33"/>
  <c r="CI33"/>
  <c r="CL33"/>
  <c r="CM33"/>
  <c r="CN33"/>
  <c r="CQ33"/>
  <c r="CR33"/>
  <c r="CS33"/>
  <c r="CG34"/>
  <c r="CH34"/>
  <c r="CI34"/>
  <c r="CL34"/>
  <c r="CM34"/>
  <c r="CN34"/>
  <c r="CQ34"/>
  <c r="CR34"/>
  <c r="CS34"/>
  <c r="CG35"/>
  <c r="CH35"/>
  <c r="CI35"/>
  <c r="CL35"/>
  <c r="CM35"/>
  <c r="CN35"/>
  <c r="CQ35"/>
  <c r="CR35"/>
  <c r="CS35"/>
  <c r="CG36"/>
  <c r="CH36"/>
  <c r="CI36"/>
  <c r="CL36"/>
  <c r="CM36"/>
  <c r="CN36"/>
  <c r="CQ36"/>
  <c r="CR36"/>
  <c r="CS36"/>
  <c r="CG37"/>
  <c r="CH37"/>
  <c r="CI37"/>
  <c r="CL37"/>
  <c r="CM37"/>
  <c r="CN37"/>
  <c r="CQ37"/>
  <c r="CR37"/>
  <c r="CS37"/>
  <c r="CG38"/>
  <c r="CH38"/>
  <c r="CI38"/>
  <c r="CL38"/>
  <c r="CM38"/>
  <c r="CN38"/>
  <c r="CQ38"/>
  <c r="CR38"/>
  <c r="CS38"/>
  <c r="CH4"/>
  <c r="CI4"/>
  <c r="CL4"/>
  <c r="CM4"/>
  <c r="CN4"/>
  <c r="CQ4"/>
  <c r="CR4"/>
  <c r="CS4"/>
  <c r="CG4"/>
  <c r="BY5"/>
  <c r="BZ5"/>
  <c r="CA5"/>
  <c r="CB5"/>
  <c r="CC5"/>
  <c r="CD5"/>
  <c r="CE5"/>
  <c r="CF5"/>
  <c r="BY6"/>
  <c r="BZ6"/>
  <c r="CA6"/>
  <c r="CB6"/>
  <c r="CC6"/>
  <c r="CD6"/>
  <c r="CE6"/>
  <c r="CF6"/>
  <c r="BY7"/>
  <c r="BZ7"/>
  <c r="CA7"/>
  <c r="CB7"/>
  <c r="CC7"/>
  <c r="CD7"/>
  <c r="CE7"/>
  <c r="CF7"/>
  <c r="BY8"/>
  <c r="BZ8"/>
  <c r="CA8"/>
  <c r="CB8"/>
  <c r="CC8"/>
  <c r="CD8"/>
  <c r="CE8"/>
  <c r="CF8"/>
  <c r="BY9"/>
  <c r="BZ9"/>
  <c r="CA9"/>
  <c r="CB9"/>
  <c r="CC9"/>
  <c r="CD9"/>
  <c r="CE9"/>
  <c r="CF9"/>
  <c r="BY10"/>
  <c r="BZ10"/>
  <c r="CA10"/>
  <c r="CB10"/>
  <c r="CC10"/>
  <c r="CD10"/>
  <c r="CE10"/>
  <c r="CF10"/>
  <c r="BY11"/>
  <c r="BZ11"/>
  <c r="CA11"/>
  <c r="CB11"/>
  <c r="CC11"/>
  <c r="CD11"/>
  <c r="CE11"/>
  <c r="CF11"/>
  <c r="BY12"/>
  <c r="BZ12"/>
  <c r="CA12"/>
  <c r="CB12"/>
  <c r="CC12"/>
  <c r="CD12"/>
  <c r="CE12"/>
  <c r="CF12"/>
  <c r="BY13"/>
  <c r="BZ13"/>
  <c r="CA13"/>
  <c r="CB13"/>
  <c r="CC13"/>
  <c r="CD13"/>
  <c r="CE13"/>
  <c r="CF13"/>
  <c r="BY14"/>
  <c r="BZ14"/>
  <c r="CA14"/>
  <c r="CB14"/>
  <c r="CC14"/>
  <c r="CD14"/>
  <c r="CE14"/>
  <c r="CF14"/>
  <c r="BY15"/>
  <c r="BZ15"/>
  <c r="CA15"/>
  <c r="CB15"/>
  <c r="CC15"/>
  <c r="CD15"/>
  <c r="CE15"/>
  <c r="CF15"/>
  <c r="BY16"/>
  <c r="BZ16"/>
  <c r="CA16"/>
  <c r="CB16"/>
  <c r="CC16"/>
  <c r="CD16"/>
  <c r="CE16"/>
  <c r="CF16"/>
  <c r="BY17"/>
  <c r="BZ17"/>
  <c r="CA17"/>
  <c r="CB17"/>
  <c r="CC17"/>
  <c r="CD17"/>
  <c r="CE17"/>
  <c r="CF17"/>
  <c r="BY18"/>
  <c r="BZ18"/>
  <c r="CA18"/>
  <c r="CB18"/>
  <c r="CC18"/>
  <c r="CD18"/>
  <c r="CE18"/>
  <c r="CF18"/>
  <c r="BY19"/>
  <c r="BZ19"/>
  <c r="CA19"/>
  <c r="CB19"/>
  <c r="CC19"/>
  <c r="CD19"/>
  <c r="CE19"/>
  <c r="CF19"/>
  <c r="BY20"/>
  <c r="BZ20"/>
  <c r="CA20"/>
  <c r="CB20"/>
  <c r="CC20"/>
  <c r="CD20"/>
  <c r="CE20"/>
  <c r="CF20"/>
  <c r="BY21"/>
  <c r="BZ21"/>
  <c r="CA21"/>
  <c r="CB21"/>
  <c r="CC21"/>
  <c r="CD21"/>
  <c r="CE21"/>
  <c r="CF21"/>
  <c r="BY22"/>
  <c r="BZ22"/>
  <c r="CA22"/>
  <c r="CB22"/>
  <c r="CC22"/>
  <c r="CD22"/>
  <c r="CE22"/>
  <c r="CF22"/>
  <c r="BY23"/>
  <c r="BZ23"/>
  <c r="CA23"/>
  <c r="CB23"/>
  <c r="CC23"/>
  <c r="CD23"/>
  <c r="CE23"/>
  <c r="CF23"/>
  <c r="BY24"/>
  <c r="BZ24"/>
  <c r="CA24"/>
  <c r="CB24"/>
  <c r="CC24"/>
  <c r="CD24"/>
  <c r="CE24"/>
  <c r="CF24"/>
  <c r="BY25"/>
  <c r="BZ25"/>
  <c r="CA25"/>
  <c r="CB25"/>
  <c r="CC25"/>
  <c r="CD25"/>
  <c r="CE25"/>
  <c r="CF25"/>
  <c r="BY26"/>
  <c r="BZ26"/>
  <c r="CA26"/>
  <c r="CB26"/>
  <c r="CC26"/>
  <c r="CD26"/>
  <c r="CE26"/>
  <c r="CF26"/>
  <c r="BY27"/>
  <c r="BZ27"/>
  <c r="CA27"/>
  <c r="CB27"/>
  <c r="CC27"/>
  <c r="CD27"/>
  <c r="CE27"/>
  <c r="CF27"/>
  <c r="BY28"/>
  <c r="BZ28"/>
  <c r="CA28"/>
  <c r="CB28"/>
  <c r="CC28"/>
  <c r="CD28"/>
  <c r="CE28"/>
  <c r="CF28"/>
  <c r="BY29"/>
  <c r="BZ29"/>
  <c r="CA29"/>
  <c r="CB29"/>
  <c r="CC29"/>
  <c r="CD29"/>
  <c r="CE29"/>
  <c r="CF29"/>
  <c r="BY30"/>
  <c r="BZ30"/>
  <c r="CA30"/>
  <c r="CB30"/>
  <c r="CC30"/>
  <c r="CD30"/>
  <c r="CE30"/>
  <c r="CF30"/>
  <c r="BY31"/>
  <c r="BZ31"/>
  <c r="CA31"/>
  <c r="CB31"/>
  <c r="CC31"/>
  <c r="CD31"/>
  <c r="CE31"/>
  <c r="CF31"/>
  <c r="BY32"/>
  <c r="BZ32"/>
  <c r="CA32"/>
  <c r="CB32"/>
  <c r="CC32"/>
  <c r="CD32"/>
  <c r="CE32"/>
  <c r="CF32"/>
  <c r="BY33"/>
  <c r="BZ33"/>
  <c r="CA33"/>
  <c r="CB33"/>
  <c r="CC33"/>
  <c r="CD33"/>
  <c r="CE33"/>
  <c r="CF33"/>
  <c r="BY34"/>
  <c r="BZ34"/>
  <c r="CA34"/>
  <c r="CB34"/>
  <c r="CC34"/>
  <c r="CD34"/>
  <c r="CE34"/>
  <c r="CF34"/>
  <c r="BY35"/>
  <c r="BZ35"/>
  <c r="CA35"/>
  <c r="CB35"/>
  <c r="CC35"/>
  <c r="CD35"/>
  <c r="CE35"/>
  <c r="CF35"/>
  <c r="BY36"/>
  <c r="BZ36"/>
  <c r="CA36"/>
  <c r="CB36"/>
  <c r="CC36"/>
  <c r="CD36"/>
  <c r="CE36"/>
  <c r="CF36"/>
  <c r="BY37"/>
  <c r="BZ37"/>
  <c r="CA37"/>
  <c r="CB37"/>
  <c r="CC37"/>
  <c r="CD37"/>
  <c r="CE37"/>
  <c r="CF37"/>
  <c r="BY38"/>
  <c r="BZ38"/>
  <c r="CA38"/>
  <c r="CB38"/>
  <c r="CC38"/>
  <c r="CD38"/>
  <c r="CE38"/>
  <c r="CF38"/>
  <c r="BZ4"/>
  <c r="CA4"/>
  <c r="CB4"/>
  <c r="CC4"/>
  <c r="CD4"/>
  <c r="CE4"/>
  <c r="CF4"/>
  <c r="BY4"/>
  <c r="BS5"/>
  <c r="BT5"/>
  <c r="BS6"/>
  <c r="BT6"/>
  <c r="BS7"/>
  <c r="BT7"/>
  <c r="BS8"/>
  <c r="BT8"/>
  <c r="BS9"/>
  <c r="BT9"/>
  <c r="BS10"/>
  <c r="BT10"/>
  <c r="BS11"/>
  <c r="BT11"/>
  <c r="BS12"/>
  <c r="BT12"/>
  <c r="BS13"/>
  <c r="BT13"/>
  <c r="BS14"/>
  <c r="BT14"/>
  <c r="BS15"/>
  <c r="BT15"/>
  <c r="BS16"/>
  <c r="BT16"/>
  <c r="BS17"/>
  <c r="BT17"/>
  <c r="BS18"/>
  <c r="BT18"/>
  <c r="BS19"/>
  <c r="BT19"/>
  <c r="BS20"/>
  <c r="BT20"/>
  <c r="BS21"/>
  <c r="BT21"/>
  <c r="BS22"/>
  <c r="BT22"/>
  <c r="BS23"/>
  <c r="BT23"/>
  <c r="BS24"/>
  <c r="BT24"/>
  <c r="BS25"/>
  <c r="BT25"/>
  <c r="BS26"/>
  <c r="BT26"/>
  <c r="BS27"/>
  <c r="BT27"/>
  <c r="BS28"/>
  <c r="BT28"/>
  <c r="BS29"/>
  <c r="BT29"/>
  <c r="BS30"/>
  <c r="BT30"/>
  <c r="BS31"/>
  <c r="BT31"/>
  <c r="BS32"/>
  <c r="BT32"/>
  <c r="BS33"/>
  <c r="BT33"/>
  <c r="BS34"/>
  <c r="BT34"/>
  <c r="BS35"/>
  <c r="BT35"/>
  <c r="BS36"/>
  <c r="BT36"/>
  <c r="BS37"/>
  <c r="BT37"/>
  <c r="BS38"/>
  <c r="BT38"/>
  <c r="BT4"/>
  <c r="BS4"/>
  <c r="BK5"/>
  <c r="BL5"/>
  <c r="BM5"/>
  <c r="BN5"/>
  <c r="BO5"/>
  <c r="BP5"/>
  <c r="BQ5"/>
  <c r="BR5"/>
  <c r="BK6"/>
  <c r="BL6"/>
  <c r="BM6"/>
  <c r="BN6"/>
  <c r="BO6"/>
  <c r="BP6"/>
  <c r="BQ6"/>
  <c r="BR6"/>
  <c r="BK7"/>
  <c r="BL7"/>
  <c r="BM7"/>
  <c r="BN7"/>
  <c r="BO7"/>
  <c r="BP7"/>
  <c r="BQ7"/>
  <c r="BR7"/>
  <c r="BK8"/>
  <c r="BL8"/>
  <c r="BM8"/>
  <c r="BN8"/>
  <c r="BO8"/>
  <c r="BP8"/>
  <c r="BQ8"/>
  <c r="BR8"/>
  <c r="BK9"/>
  <c r="BL9"/>
  <c r="BM9"/>
  <c r="BN9"/>
  <c r="BO9"/>
  <c r="BP9"/>
  <c r="BQ9"/>
  <c r="BR9"/>
  <c r="BK10"/>
  <c r="BL10"/>
  <c r="BM10"/>
  <c r="BN10"/>
  <c r="BO10"/>
  <c r="BP10"/>
  <c r="BQ10"/>
  <c r="BR10"/>
  <c r="BK11"/>
  <c r="BL11"/>
  <c r="BM11"/>
  <c r="BN11"/>
  <c r="BO11"/>
  <c r="BP11"/>
  <c r="BQ11"/>
  <c r="BR11"/>
  <c r="BK12"/>
  <c r="BL12"/>
  <c r="BM12"/>
  <c r="BN12"/>
  <c r="BO12"/>
  <c r="BP12"/>
  <c r="BQ12"/>
  <c r="BR12"/>
  <c r="BK13"/>
  <c r="BL13"/>
  <c r="BM13"/>
  <c r="BN13"/>
  <c r="BO13"/>
  <c r="BP13"/>
  <c r="BQ13"/>
  <c r="BR13"/>
  <c r="BK14"/>
  <c r="BL14"/>
  <c r="BM14"/>
  <c r="BN14"/>
  <c r="BO14"/>
  <c r="BP14"/>
  <c r="BQ14"/>
  <c r="BR14"/>
  <c r="BK15"/>
  <c r="BL15"/>
  <c r="BM15"/>
  <c r="BN15"/>
  <c r="BO15"/>
  <c r="BP15"/>
  <c r="BQ15"/>
  <c r="BR15"/>
  <c r="BK16"/>
  <c r="BL16"/>
  <c r="BM16"/>
  <c r="BN16"/>
  <c r="BO16"/>
  <c r="BP16"/>
  <c r="BQ16"/>
  <c r="BR16"/>
  <c r="BK17"/>
  <c r="BL17"/>
  <c r="BM17"/>
  <c r="BN17"/>
  <c r="BO17"/>
  <c r="BP17"/>
  <c r="BQ17"/>
  <c r="BR17"/>
  <c r="BK18"/>
  <c r="BL18"/>
  <c r="BM18"/>
  <c r="BN18"/>
  <c r="BO18"/>
  <c r="BP18"/>
  <c r="BQ18"/>
  <c r="BR18"/>
  <c r="BK19"/>
  <c r="BL19"/>
  <c r="BM19"/>
  <c r="BN19"/>
  <c r="BO19"/>
  <c r="BP19"/>
  <c r="BQ19"/>
  <c r="BR19"/>
  <c r="BK20"/>
  <c r="BL20"/>
  <c r="BM20"/>
  <c r="BN20"/>
  <c r="BO20"/>
  <c r="BP20"/>
  <c r="BQ20"/>
  <c r="BR20"/>
  <c r="BK21"/>
  <c r="BL21"/>
  <c r="BM21"/>
  <c r="BN21"/>
  <c r="BO21"/>
  <c r="BP21"/>
  <c r="BQ21"/>
  <c r="BR21"/>
  <c r="BK22"/>
  <c r="BL22"/>
  <c r="BM22"/>
  <c r="BN22"/>
  <c r="BO22"/>
  <c r="BP22"/>
  <c r="BQ22"/>
  <c r="BR22"/>
  <c r="BK23"/>
  <c r="BL23"/>
  <c r="BM23"/>
  <c r="BN23"/>
  <c r="BO23"/>
  <c r="BP23"/>
  <c r="BQ23"/>
  <c r="BR23"/>
  <c r="BK24"/>
  <c r="BL24"/>
  <c r="BM24"/>
  <c r="BN24"/>
  <c r="BO24"/>
  <c r="BP24"/>
  <c r="BQ24"/>
  <c r="BR24"/>
  <c r="BK25"/>
  <c r="BL25"/>
  <c r="BM25"/>
  <c r="BN25"/>
  <c r="BO25"/>
  <c r="BP25"/>
  <c r="BQ25"/>
  <c r="BR25"/>
  <c r="BK26"/>
  <c r="BL26"/>
  <c r="BM26"/>
  <c r="BN26"/>
  <c r="BO26"/>
  <c r="BP26"/>
  <c r="BQ26"/>
  <c r="BR26"/>
  <c r="BK27"/>
  <c r="BL27"/>
  <c r="BM27"/>
  <c r="BN27"/>
  <c r="BO27"/>
  <c r="BP27"/>
  <c r="BQ27"/>
  <c r="BR27"/>
  <c r="BK28"/>
  <c r="BL28"/>
  <c r="BM28"/>
  <c r="BN28"/>
  <c r="BO28"/>
  <c r="BP28"/>
  <c r="BQ28"/>
  <c r="BR28"/>
  <c r="BK29"/>
  <c r="BL29"/>
  <c r="BM29"/>
  <c r="BN29"/>
  <c r="BO29"/>
  <c r="BP29"/>
  <c r="BQ29"/>
  <c r="BR29"/>
  <c r="BK30"/>
  <c r="BL30"/>
  <c r="BM30"/>
  <c r="BN30"/>
  <c r="BO30"/>
  <c r="BP30"/>
  <c r="BQ30"/>
  <c r="BR30"/>
  <c r="BK31"/>
  <c r="BL31"/>
  <c r="BM31"/>
  <c r="BN31"/>
  <c r="BO31"/>
  <c r="BP31"/>
  <c r="BQ31"/>
  <c r="BR31"/>
  <c r="BK32"/>
  <c r="BL32"/>
  <c r="BM32"/>
  <c r="BN32"/>
  <c r="BO32"/>
  <c r="BP32"/>
  <c r="BQ32"/>
  <c r="BR32"/>
  <c r="BK33"/>
  <c r="BL33"/>
  <c r="BM33"/>
  <c r="BN33"/>
  <c r="BO33"/>
  <c r="BP33"/>
  <c r="BQ33"/>
  <c r="BR33"/>
  <c r="BK34"/>
  <c r="BL34"/>
  <c r="BM34"/>
  <c r="BN34"/>
  <c r="BO34"/>
  <c r="BP34"/>
  <c r="BQ34"/>
  <c r="BR34"/>
  <c r="BK35"/>
  <c r="BL35"/>
  <c r="BM35"/>
  <c r="BN35"/>
  <c r="BO35"/>
  <c r="BP35"/>
  <c r="BQ35"/>
  <c r="BR35"/>
  <c r="BK36"/>
  <c r="BL36"/>
  <c r="BM36"/>
  <c r="BN36"/>
  <c r="BO36"/>
  <c r="BP36"/>
  <c r="BQ36"/>
  <c r="BR36"/>
  <c r="BK37"/>
  <c r="BL37"/>
  <c r="BM37"/>
  <c r="BN37"/>
  <c r="BO37"/>
  <c r="BP37"/>
  <c r="BQ37"/>
  <c r="BR37"/>
  <c r="BK38"/>
  <c r="BL38"/>
  <c r="BM38"/>
  <c r="BN38"/>
  <c r="BO38"/>
  <c r="BP38"/>
  <c r="BQ38"/>
  <c r="BR38"/>
  <c r="BL4"/>
  <c r="BM4"/>
  <c r="BN4"/>
  <c r="BO4"/>
  <c r="BP4"/>
  <c r="BQ4"/>
  <c r="BR4"/>
  <c r="BK4"/>
  <c r="BC5"/>
  <c r="BD5"/>
  <c r="BE5"/>
  <c r="BF5"/>
  <c r="BG5"/>
  <c r="BH5"/>
  <c r="BC6"/>
  <c r="BD6"/>
  <c r="BE6"/>
  <c r="BF6"/>
  <c r="BG6"/>
  <c r="BH6"/>
  <c r="BC7"/>
  <c r="BD7"/>
  <c r="BE7"/>
  <c r="BF7"/>
  <c r="BG7"/>
  <c r="BH7"/>
  <c r="BC8"/>
  <c r="BD8"/>
  <c r="BE8"/>
  <c r="BF8"/>
  <c r="BG8"/>
  <c r="BH8"/>
  <c r="BC9"/>
  <c r="BD9"/>
  <c r="BE9"/>
  <c r="BF9"/>
  <c r="BG9"/>
  <c r="BH9"/>
  <c r="BC10"/>
  <c r="BD10"/>
  <c r="BE10"/>
  <c r="BF10"/>
  <c r="BG10"/>
  <c r="BH10"/>
  <c r="BC11"/>
  <c r="BD11"/>
  <c r="BE11"/>
  <c r="BF11"/>
  <c r="BG11"/>
  <c r="BH11"/>
  <c r="BC12"/>
  <c r="BD12"/>
  <c r="BE12"/>
  <c r="BF12"/>
  <c r="BG12"/>
  <c r="BH12"/>
  <c r="BC13"/>
  <c r="BD13"/>
  <c r="BE13"/>
  <c r="BF13"/>
  <c r="BG13"/>
  <c r="BH13"/>
  <c r="BC14"/>
  <c r="BD14"/>
  <c r="BE14"/>
  <c r="BF14"/>
  <c r="BG14"/>
  <c r="BH14"/>
  <c r="BC15"/>
  <c r="BD15"/>
  <c r="BE15"/>
  <c r="BF15"/>
  <c r="BG15"/>
  <c r="BH15"/>
  <c r="BC16"/>
  <c r="BD16"/>
  <c r="BE16"/>
  <c r="BF16"/>
  <c r="BG16"/>
  <c r="BH16"/>
  <c r="BC17"/>
  <c r="BD17"/>
  <c r="BE17"/>
  <c r="BF17"/>
  <c r="BG17"/>
  <c r="BH17"/>
  <c r="BC18"/>
  <c r="BD18"/>
  <c r="BE18"/>
  <c r="BF18"/>
  <c r="BG18"/>
  <c r="BH18"/>
  <c r="BC19"/>
  <c r="BD19"/>
  <c r="BE19"/>
  <c r="BF19"/>
  <c r="BG19"/>
  <c r="BH19"/>
  <c r="BC20"/>
  <c r="BD20"/>
  <c r="BE20"/>
  <c r="BF20"/>
  <c r="BG20"/>
  <c r="BH20"/>
  <c r="BC21"/>
  <c r="BD21"/>
  <c r="BE21"/>
  <c r="BF21"/>
  <c r="BG21"/>
  <c r="BH21"/>
  <c r="BC22"/>
  <c r="BD22"/>
  <c r="BE22"/>
  <c r="BF22"/>
  <c r="BG22"/>
  <c r="BH22"/>
  <c r="BC23"/>
  <c r="BD23"/>
  <c r="BE23"/>
  <c r="BF23"/>
  <c r="BG23"/>
  <c r="BH23"/>
  <c r="BC24"/>
  <c r="BD24"/>
  <c r="BE24"/>
  <c r="BF24"/>
  <c r="BG24"/>
  <c r="BH24"/>
  <c r="BC25"/>
  <c r="BD25"/>
  <c r="BE25"/>
  <c r="BF25"/>
  <c r="BG25"/>
  <c r="BH25"/>
  <c r="BC26"/>
  <c r="BD26"/>
  <c r="BE26"/>
  <c r="BF26"/>
  <c r="BG26"/>
  <c r="BH26"/>
  <c r="BC27"/>
  <c r="BD27"/>
  <c r="BE27"/>
  <c r="BF27"/>
  <c r="BG27"/>
  <c r="BH27"/>
  <c r="BC28"/>
  <c r="BD28"/>
  <c r="BE28"/>
  <c r="BF28"/>
  <c r="BG28"/>
  <c r="BH28"/>
  <c r="BC29"/>
  <c r="BD29"/>
  <c r="BE29"/>
  <c r="BF29"/>
  <c r="BG29"/>
  <c r="BH29"/>
  <c r="BC30"/>
  <c r="BD30"/>
  <c r="BE30"/>
  <c r="BF30"/>
  <c r="BG30"/>
  <c r="BH30"/>
  <c r="BC31"/>
  <c r="BD31"/>
  <c r="BE31"/>
  <c r="BF31"/>
  <c r="BG31"/>
  <c r="BH31"/>
  <c r="BC32"/>
  <c r="BD32"/>
  <c r="BE32"/>
  <c r="BF32"/>
  <c r="BG32"/>
  <c r="BH32"/>
  <c r="BC33"/>
  <c r="BD33"/>
  <c r="BE33"/>
  <c r="BF33"/>
  <c r="BG33"/>
  <c r="BH33"/>
  <c r="BC34"/>
  <c r="BD34"/>
  <c r="BE34"/>
  <c r="BF34"/>
  <c r="BG34"/>
  <c r="BH34"/>
  <c r="BC35"/>
  <c r="BD35"/>
  <c r="BE35"/>
  <c r="BF35"/>
  <c r="BG35"/>
  <c r="BH35"/>
  <c r="BC36"/>
  <c r="BD36"/>
  <c r="BE36"/>
  <c r="BF36"/>
  <c r="BG36"/>
  <c r="BH36"/>
  <c r="BC37"/>
  <c r="BD37"/>
  <c r="BE37"/>
  <c r="BF37"/>
  <c r="BG37"/>
  <c r="BH37"/>
  <c r="BC38"/>
  <c r="BD38"/>
  <c r="BE38"/>
  <c r="BF38"/>
  <c r="BG38"/>
  <c r="BH38"/>
  <c r="BD4"/>
  <c r="BE4"/>
  <c r="BF4"/>
  <c r="BG4"/>
  <c r="BH4"/>
  <c r="BC4"/>
  <c r="BB5"/>
  <c r="BB6"/>
  <c r="BB7"/>
  <c r="BB8"/>
  <c r="BB9"/>
  <c r="BB10"/>
  <c r="BB11"/>
  <c r="BB12"/>
  <c r="BB13"/>
  <c r="BB14"/>
  <c r="BB15"/>
  <c r="BB16"/>
  <c r="BB17"/>
  <c r="BB18"/>
  <c r="BB19"/>
  <c r="BB20"/>
  <c r="BB21"/>
  <c r="BB22"/>
  <c r="BB23"/>
  <c r="BB24"/>
  <c r="BB25"/>
  <c r="BB26"/>
  <c r="BB27"/>
  <c r="BB28"/>
  <c r="BB29"/>
  <c r="BB30"/>
  <c r="BB31"/>
  <c r="BB32"/>
  <c r="BB33"/>
  <c r="BB34"/>
  <c r="BB35"/>
  <c r="BB36"/>
  <c r="BB37"/>
  <c r="BB38"/>
  <c r="BB4"/>
  <c r="BA5"/>
  <c r="BA6"/>
  <c r="BA7"/>
  <c r="BA8"/>
  <c r="BA9"/>
  <c r="BA10"/>
  <c r="BA11"/>
  <c r="BA12"/>
  <c r="BA13"/>
  <c r="BA14"/>
  <c r="BA15"/>
  <c r="BA16"/>
  <c r="BA17"/>
  <c r="BA18"/>
  <c r="BA19"/>
  <c r="BA20"/>
  <c r="BA21"/>
  <c r="BA22"/>
  <c r="BA23"/>
  <c r="BA24"/>
  <c r="BA25"/>
  <c r="BA26"/>
  <c r="BA27"/>
  <c r="BA28"/>
  <c r="BA29"/>
  <c r="BA30"/>
  <c r="BA31"/>
  <c r="BA32"/>
  <c r="BA33"/>
  <c r="BA34"/>
  <c r="BA35"/>
  <c r="BA36"/>
  <c r="BA37"/>
  <c r="BA38"/>
  <c r="BA4"/>
  <c r="AZ5"/>
  <c r="AZ6"/>
  <c r="AZ7"/>
  <c r="AZ8"/>
  <c r="AZ9"/>
  <c r="AZ10"/>
  <c r="AZ11"/>
  <c r="AZ12"/>
  <c r="AZ13"/>
  <c r="AZ14"/>
  <c r="AZ15"/>
  <c r="AZ16"/>
  <c r="AZ17"/>
  <c r="AZ18"/>
  <c r="AZ19"/>
  <c r="AZ20"/>
  <c r="AZ21"/>
  <c r="AZ22"/>
  <c r="AZ23"/>
  <c r="AZ24"/>
  <c r="AZ25"/>
  <c r="AZ26"/>
  <c r="AZ27"/>
  <c r="AZ28"/>
  <c r="AZ29"/>
  <c r="AZ30"/>
  <c r="AZ31"/>
  <c r="AZ32"/>
  <c r="AZ33"/>
  <c r="AZ34"/>
  <c r="AZ35"/>
  <c r="AZ36"/>
  <c r="AZ37"/>
  <c r="AZ38"/>
  <c r="AZ4"/>
  <c r="AY5"/>
  <c r="AY6"/>
  <c r="AY7"/>
  <c r="AY8"/>
  <c r="AY9"/>
  <c r="AY10"/>
  <c r="AY11"/>
  <c r="AY12"/>
  <c r="AY13"/>
  <c r="AY14"/>
  <c r="AY15"/>
  <c r="AY16"/>
  <c r="AY17"/>
  <c r="AY18"/>
  <c r="AY19"/>
  <c r="AY20"/>
  <c r="AY21"/>
  <c r="AY22"/>
  <c r="AY23"/>
  <c r="AY24"/>
  <c r="AY25"/>
  <c r="AY26"/>
  <c r="AY27"/>
  <c r="AY28"/>
  <c r="AY29"/>
  <c r="AY30"/>
  <c r="AY31"/>
  <c r="AY32"/>
  <c r="AY33"/>
  <c r="AY34"/>
  <c r="AY35"/>
  <c r="AY36"/>
  <c r="AY37"/>
  <c r="AY38"/>
  <c r="AY4"/>
  <c r="AX5"/>
  <c r="AX6"/>
  <c r="AX7"/>
  <c r="AX8"/>
  <c r="AX9"/>
  <c r="AX10"/>
  <c r="AX11"/>
  <c r="AX12"/>
  <c r="AX13"/>
  <c r="AX14"/>
  <c r="AX15"/>
  <c r="AX16"/>
  <c r="AX17"/>
  <c r="AX18"/>
  <c r="AX19"/>
  <c r="AX20"/>
  <c r="AX21"/>
  <c r="AX22"/>
  <c r="AX23"/>
  <c r="AX24"/>
  <c r="AX25"/>
  <c r="AX26"/>
  <c r="AX27"/>
  <c r="AX28"/>
  <c r="AX29"/>
  <c r="AX30"/>
  <c r="AX31"/>
  <c r="AX32"/>
  <c r="AX33"/>
  <c r="AX34"/>
  <c r="AX35"/>
  <c r="AX36"/>
  <c r="AX37"/>
  <c r="AX38"/>
  <c r="AX4"/>
  <c r="AW5"/>
  <c r="AW6"/>
  <c r="AW7"/>
  <c r="AW8"/>
  <c r="AW9"/>
  <c r="AW10"/>
  <c r="AW11"/>
  <c r="AW12"/>
  <c r="AW13"/>
  <c r="AW14"/>
  <c r="AW15"/>
  <c r="AW16"/>
  <c r="AW17"/>
  <c r="AW18"/>
  <c r="AW19"/>
  <c r="AW20"/>
  <c r="AW21"/>
  <c r="AW22"/>
  <c r="AW23"/>
  <c r="AW24"/>
  <c r="AW25"/>
  <c r="AW26"/>
  <c r="AW27"/>
  <c r="AW28"/>
  <c r="AW29"/>
  <c r="AW30"/>
  <c r="AW31"/>
  <c r="AW32"/>
  <c r="AW33"/>
  <c r="AW34"/>
  <c r="AW35"/>
  <c r="AW36"/>
  <c r="AW37"/>
  <c r="AW38"/>
  <c r="AW4"/>
  <c r="AT5"/>
  <c r="AT6"/>
  <c r="AT7"/>
  <c r="AT8"/>
  <c r="AT9"/>
  <c r="AT10"/>
  <c r="AT11"/>
  <c r="AT12"/>
  <c r="AT13"/>
  <c r="AT14"/>
  <c r="AT15"/>
  <c r="AT16"/>
  <c r="AT17"/>
  <c r="AT18"/>
  <c r="AT19"/>
  <c r="AT20"/>
  <c r="AT21"/>
  <c r="AT22"/>
  <c r="AT23"/>
  <c r="AT24"/>
  <c r="AT25"/>
  <c r="AT26"/>
  <c r="AT27"/>
  <c r="AT28"/>
  <c r="AT29"/>
  <c r="AT30"/>
  <c r="AT31"/>
  <c r="AT32"/>
  <c r="AT33"/>
  <c r="AT34"/>
  <c r="AT35"/>
  <c r="AT36"/>
  <c r="AT37"/>
  <c r="AT38"/>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N5"/>
  <c r="AN6"/>
  <c r="AN7"/>
  <c r="AN8"/>
  <c r="AN9"/>
  <c r="AN10"/>
  <c r="AN11"/>
  <c r="AN12"/>
  <c r="AN13"/>
  <c r="AN14"/>
  <c r="AN15"/>
  <c r="AN16"/>
  <c r="AN17"/>
  <c r="AN18"/>
  <c r="AN19"/>
  <c r="AN20"/>
  <c r="AN21"/>
  <c r="AN22"/>
  <c r="AN23"/>
  <c r="AN24"/>
  <c r="AN25"/>
  <c r="AN26"/>
  <c r="AN27"/>
  <c r="AN28"/>
  <c r="AN29"/>
  <c r="AN30"/>
  <c r="AN31"/>
  <c r="AN32"/>
  <c r="AN33"/>
  <c r="AN34"/>
  <c r="AN35"/>
  <c r="AN36"/>
  <c r="AN37"/>
  <c r="AN38"/>
  <c r="AN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E5"/>
  <c r="AE6"/>
  <c r="AE7"/>
  <c r="AE8"/>
  <c r="AE9"/>
  <c r="AE10"/>
  <c r="AE11"/>
  <c r="AE12"/>
  <c r="AE13"/>
  <c r="AE14"/>
  <c r="AE15"/>
  <c r="AE16"/>
  <c r="AE17"/>
  <c r="AE18"/>
  <c r="AE19"/>
  <c r="AE20"/>
  <c r="AE21"/>
  <c r="AE22"/>
  <c r="AE23"/>
  <c r="AE24"/>
  <c r="AE25"/>
  <c r="AE26"/>
  <c r="AE27"/>
  <c r="AE28"/>
  <c r="AE29"/>
  <c r="AE30"/>
  <c r="AE31"/>
  <c r="AE32"/>
  <c r="AE33"/>
  <c r="AE34"/>
  <c r="AE35"/>
  <c r="AE36"/>
  <c r="AE37"/>
  <c r="AE38"/>
  <c r="AE4"/>
  <c r="AD5"/>
  <c r="AD6"/>
  <c r="AD7"/>
  <c r="AD8"/>
  <c r="AD9"/>
  <c r="AD10"/>
  <c r="AD11"/>
  <c r="AD12"/>
  <c r="AD13"/>
  <c r="AD14"/>
  <c r="AD15"/>
  <c r="AD16"/>
  <c r="AD17"/>
  <c r="AD18"/>
  <c r="AD19"/>
  <c r="AD20"/>
  <c r="AD21"/>
  <c r="AD22"/>
  <c r="AD23"/>
  <c r="AD24"/>
  <c r="AD25"/>
  <c r="AD26"/>
  <c r="AD27"/>
  <c r="AD28"/>
  <c r="AD29"/>
  <c r="AD30"/>
  <c r="AD31"/>
  <c r="AD32"/>
  <c r="AD33"/>
  <c r="AD34"/>
  <c r="AD35"/>
  <c r="AD36"/>
  <c r="AD37"/>
  <c r="AD38"/>
  <c r="AD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A4"/>
  <c r="AB4" s="1"/>
  <c r="Z5"/>
  <c r="Z6"/>
  <c r="Z7"/>
  <c r="Z8"/>
  <c r="Z9"/>
  <c r="Z10"/>
  <c r="Z11"/>
  <c r="Z12"/>
  <c r="Z13"/>
  <c r="Z14"/>
  <c r="Z15"/>
  <c r="Z16"/>
  <c r="Z17"/>
  <c r="Z18"/>
  <c r="Z19"/>
  <c r="Z20"/>
  <c r="Z21"/>
  <c r="Z22"/>
  <c r="Z23"/>
  <c r="Z24"/>
  <c r="Z25"/>
  <c r="Z26"/>
  <c r="Z27"/>
  <c r="Z28"/>
  <c r="Z29"/>
  <c r="Z30"/>
  <c r="Z31"/>
  <c r="Z32"/>
  <c r="Z33"/>
  <c r="Z34"/>
  <c r="Z35"/>
  <c r="Z36"/>
  <c r="Z37"/>
  <c r="Z38"/>
  <c r="Z4"/>
  <c r="X5"/>
  <c r="X6"/>
  <c r="X7"/>
  <c r="X8"/>
  <c r="X9"/>
  <c r="X10"/>
  <c r="X11"/>
  <c r="X12"/>
  <c r="X13"/>
  <c r="X14"/>
  <c r="X15"/>
  <c r="X16"/>
  <c r="X17"/>
  <c r="X18"/>
  <c r="X19"/>
  <c r="X20"/>
  <c r="X21"/>
  <c r="X22"/>
  <c r="X23"/>
  <c r="X24"/>
  <c r="X25"/>
  <c r="X26"/>
  <c r="X27"/>
  <c r="X28"/>
  <c r="X29"/>
  <c r="X30"/>
  <c r="X31"/>
  <c r="X32"/>
  <c r="X33"/>
  <c r="X34"/>
  <c r="X35"/>
  <c r="X36"/>
  <c r="X37"/>
  <c r="X38"/>
  <c r="Y5"/>
  <c r="Y6"/>
  <c r="Y7"/>
  <c r="Y8"/>
  <c r="Y9"/>
  <c r="Y10"/>
  <c r="Y11"/>
  <c r="Y12"/>
  <c r="Y13"/>
  <c r="Y14"/>
  <c r="Y15"/>
  <c r="Y16"/>
  <c r="Y17"/>
  <c r="Y18"/>
  <c r="Y19"/>
  <c r="Y20"/>
  <c r="Y21"/>
  <c r="Y22"/>
  <c r="Y23"/>
  <c r="Y24"/>
  <c r="Y25"/>
  <c r="Y26"/>
  <c r="Y27"/>
  <c r="Y28"/>
  <c r="Y29"/>
  <c r="Y30"/>
  <c r="Y31"/>
  <c r="Y32"/>
  <c r="Y33"/>
  <c r="Y34"/>
  <c r="Y35"/>
  <c r="Y36"/>
  <c r="Y37"/>
  <c r="Y38"/>
  <c r="Y4"/>
  <c r="X4"/>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S5"/>
  <c r="S6"/>
  <c r="S7"/>
  <c r="S8"/>
  <c r="S9"/>
  <c r="S10"/>
  <c r="S11"/>
  <c r="S12"/>
  <c r="S13"/>
  <c r="S14"/>
  <c r="S15"/>
  <c r="S16"/>
  <c r="S17"/>
  <c r="S18"/>
  <c r="S19"/>
  <c r="S20"/>
  <c r="S21"/>
  <c r="S22"/>
  <c r="S23"/>
  <c r="S24"/>
  <c r="S25"/>
  <c r="S26"/>
  <c r="S27"/>
  <c r="S28"/>
  <c r="S29"/>
  <c r="S30"/>
  <c r="S31"/>
  <c r="S32"/>
  <c r="S33"/>
  <c r="S34"/>
  <c r="S35"/>
  <c r="S36"/>
  <c r="S37"/>
  <c r="S38"/>
  <c r="S4"/>
  <c r="R5"/>
  <c r="R6"/>
  <c r="R7"/>
  <c r="R8"/>
  <c r="R9"/>
  <c r="R10"/>
  <c r="R11"/>
  <c r="R12"/>
  <c r="R13"/>
  <c r="R14"/>
  <c r="R15"/>
  <c r="R16"/>
  <c r="R17"/>
  <c r="R18"/>
  <c r="R19"/>
  <c r="R20"/>
  <c r="R21"/>
  <c r="R22"/>
  <c r="R23"/>
  <c r="R24"/>
  <c r="R25"/>
  <c r="R26"/>
  <c r="R27"/>
  <c r="R28"/>
  <c r="R29"/>
  <c r="R30"/>
  <c r="R31"/>
  <c r="R32"/>
  <c r="R33"/>
  <c r="R34"/>
  <c r="R35"/>
  <c r="R36"/>
  <c r="R37"/>
  <c r="R38"/>
  <c r="R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I5"/>
  <c r="I6"/>
  <c r="I7"/>
  <c r="I8"/>
  <c r="I9"/>
  <c r="I10"/>
  <c r="I11"/>
  <c r="I12"/>
  <c r="I13"/>
  <c r="I14"/>
  <c r="I15"/>
  <c r="I16"/>
  <c r="I17"/>
  <c r="I18"/>
  <c r="I19"/>
  <c r="I20"/>
  <c r="I21"/>
  <c r="I22"/>
  <c r="I23"/>
  <c r="I24"/>
  <c r="I25"/>
  <c r="I26"/>
  <c r="I27"/>
  <c r="I28"/>
  <c r="I29"/>
  <c r="I30"/>
  <c r="I31"/>
  <c r="I32"/>
  <c r="I33"/>
  <c r="I34"/>
  <c r="I35"/>
  <c r="I36"/>
  <c r="I37"/>
  <c r="I38"/>
  <c r="I4"/>
  <c r="H5"/>
  <c r="H6"/>
  <c r="H7"/>
  <c r="H8"/>
  <c r="H9"/>
  <c r="H10"/>
  <c r="H11"/>
  <c r="H12"/>
  <c r="H13"/>
  <c r="H14"/>
  <c r="H15"/>
  <c r="H16"/>
  <c r="H17"/>
  <c r="H18"/>
  <c r="H19"/>
  <c r="H20"/>
  <c r="H21"/>
  <c r="H22"/>
  <c r="H23"/>
  <c r="H24"/>
  <c r="H25"/>
  <c r="H26"/>
  <c r="H27"/>
  <c r="H28"/>
  <c r="H29"/>
  <c r="H30"/>
  <c r="H31"/>
  <c r="H32"/>
  <c r="H33"/>
  <c r="H34"/>
  <c r="H35"/>
  <c r="H36"/>
  <c r="H37"/>
  <c r="H38"/>
  <c r="H4"/>
  <c r="G5"/>
  <c r="G6"/>
  <c r="G7"/>
  <c r="G8"/>
  <c r="G9"/>
  <c r="G10"/>
  <c r="G11"/>
  <c r="G12"/>
  <c r="G13"/>
  <c r="G14"/>
  <c r="G15"/>
  <c r="G16"/>
  <c r="G17"/>
  <c r="G18"/>
  <c r="G19"/>
  <c r="G20"/>
  <c r="G21"/>
  <c r="G22"/>
  <c r="G23"/>
  <c r="G24"/>
  <c r="G25"/>
  <c r="G26"/>
  <c r="G27"/>
  <c r="G28"/>
  <c r="G29"/>
  <c r="G30"/>
  <c r="G31"/>
  <c r="G32"/>
  <c r="G33"/>
  <c r="G34"/>
  <c r="G35"/>
  <c r="G36"/>
  <c r="G37"/>
  <c r="G38"/>
  <c r="G4"/>
  <c r="D5"/>
  <c r="D6"/>
  <c r="D7"/>
  <c r="D8"/>
  <c r="D9"/>
  <c r="D10"/>
  <c r="D11"/>
  <c r="D12"/>
  <c r="D13"/>
  <c r="D14"/>
  <c r="D15"/>
  <c r="D16"/>
  <c r="D17"/>
  <c r="D18"/>
  <c r="D19"/>
  <c r="D20"/>
  <c r="D21"/>
  <c r="D22"/>
  <c r="D23"/>
  <c r="D24"/>
  <c r="D25"/>
  <c r="D26"/>
  <c r="D27"/>
  <c r="D28"/>
  <c r="D29"/>
  <c r="D30"/>
  <c r="D31"/>
  <c r="D32"/>
  <c r="D33"/>
  <c r="D34"/>
  <c r="D35"/>
  <c r="D36"/>
  <c r="D37"/>
  <c r="D38"/>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4"/>
  <c r="A3" i="3"/>
  <c r="B3" i="35"/>
  <c r="CY5" i="33" l="1"/>
  <c r="CZ5" s="1"/>
  <c r="DI4" i="34" s="1"/>
  <c r="CY6" i="33"/>
  <c r="CZ6" s="1"/>
  <c r="DI5" i="34" s="1"/>
  <c r="CY7" i="33"/>
  <c r="CZ7" s="1"/>
  <c r="DI6" i="34" s="1"/>
  <c r="CY8" i="33"/>
  <c r="CZ8" s="1"/>
  <c r="DI7" i="34" s="1"/>
  <c r="CY9" i="33"/>
  <c r="CZ9" s="1"/>
  <c r="DI8" i="34" s="1"/>
  <c r="CY10" i="33"/>
  <c r="CZ10" s="1"/>
  <c r="DI9" i="34" s="1"/>
  <c r="CY11" i="33"/>
  <c r="CZ11" s="1"/>
  <c r="DI10" i="34" s="1"/>
  <c r="CY12" i="33"/>
  <c r="CZ12" s="1"/>
  <c r="DI11" i="34" s="1"/>
  <c r="CY13" i="33"/>
  <c r="CZ13" s="1"/>
  <c r="DI12" i="34" s="1"/>
  <c r="CY14" i="33"/>
  <c r="CZ14" s="1"/>
  <c r="DI13" i="34" s="1"/>
  <c r="CY15" i="33"/>
  <c r="CZ15" s="1"/>
  <c r="DI14" i="34" s="1"/>
  <c r="CY16" i="33"/>
  <c r="CZ16" s="1"/>
  <c r="DI15" i="34" s="1"/>
  <c r="CY17" i="33"/>
  <c r="CZ17" s="1"/>
  <c r="DI16" i="34" s="1"/>
  <c r="CY18" i="33"/>
  <c r="CZ18" s="1"/>
  <c r="DI17" i="34" s="1"/>
  <c r="CY19" i="33"/>
  <c r="CZ19" s="1"/>
  <c r="DI18" i="34" s="1"/>
  <c r="CY20" i="33"/>
  <c r="CZ20" s="1"/>
  <c r="DI19" i="34" s="1"/>
  <c r="CY21" i="33"/>
  <c r="CZ21" s="1"/>
  <c r="DI20" i="34" s="1"/>
  <c r="CY22" i="33"/>
  <c r="CZ22" s="1"/>
  <c r="DI21" i="34" s="1"/>
  <c r="CY23" i="33"/>
  <c r="CZ23" s="1"/>
  <c r="DI22" i="34" s="1"/>
  <c r="CY24" i="33"/>
  <c r="CZ24" s="1"/>
  <c r="DI23" i="34" s="1"/>
  <c r="CY25" i="33"/>
  <c r="CZ25" s="1"/>
  <c r="DI24" i="34" s="1"/>
  <c r="CY26" i="33"/>
  <c r="CZ26" s="1"/>
  <c r="DI25" i="34" s="1"/>
  <c r="CY27" i="33"/>
  <c r="CZ27" s="1"/>
  <c r="DI26" i="34" s="1"/>
  <c r="CY28" i="33"/>
  <c r="CZ28" s="1"/>
  <c r="DI27" i="34" s="1"/>
  <c r="CY29" i="33"/>
  <c r="CZ29" s="1"/>
  <c r="DI28" i="34" s="1"/>
  <c r="CY30" i="33"/>
  <c r="CZ30" s="1"/>
  <c r="DI29" i="34" s="1"/>
  <c r="CY31" i="33"/>
  <c r="CZ31" s="1"/>
  <c r="DI30" i="34" s="1"/>
  <c r="CY32" i="33"/>
  <c r="CZ32" s="1"/>
  <c r="DI31" i="34" s="1"/>
  <c r="CY33" i="33"/>
  <c r="CZ33" s="1"/>
  <c r="DI32" i="34" s="1"/>
  <c r="CY34" i="33"/>
  <c r="CZ34" s="1"/>
  <c r="DI33" i="34" s="1"/>
  <c r="CY35" i="33"/>
  <c r="CZ35" s="1"/>
  <c r="DI34" i="34" s="1"/>
  <c r="CY36" i="33"/>
  <c r="CZ36" s="1"/>
  <c r="DI35" i="34" s="1"/>
  <c r="CY37" i="33"/>
  <c r="CZ37" s="1"/>
  <c r="DI36" i="34" s="1"/>
  <c r="CY38" i="33"/>
  <c r="CZ38" s="1"/>
  <c r="CY39"/>
  <c r="BW5"/>
  <c r="BX5" s="1"/>
  <c r="CF4" i="34" s="1"/>
  <c r="BW6" i="33"/>
  <c r="BX6" s="1"/>
  <c r="CF5" i="34" s="1"/>
  <c r="BW7" i="33"/>
  <c r="BX7" s="1"/>
  <c r="CF6" i="34" s="1"/>
  <c r="BW8" i="33"/>
  <c r="BX8" s="1"/>
  <c r="CF7" i="34" s="1"/>
  <c r="BW9" i="33"/>
  <c r="BX9" s="1"/>
  <c r="CF8" i="34" s="1"/>
  <c r="BW10" i="33"/>
  <c r="BX10" s="1"/>
  <c r="CF9" i="34" s="1"/>
  <c r="BW11" i="33"/>
  <c r="BX11" s="1"/>
  <c r="CF10" i="34" s="1"/>
  <c r="BW12" i="33"/>
  <c r="BX12" s="1"/>
  <c r="CF11" i="34" s="1"/>
  <c r="BW13" i="33"/>
  <c r="BX13" s="1"/>
  <c r="CF12" i="34" s="1"/>
  <c r="BW14" i="33"/>
  <c r="BX14" s="1"/>
  <c r="CF13" i="34" s="1"/>
  <c r="BW15" i="33"/>
  <c r="BX15" s="1"/>
  <c r="CF14" i="34" s="1"/>
  <c r="BW16" i="33"/>
  <c r="BX16" s="1"/>
  <c r="CF15" i="34" s="1"/>
  <c r="BW17" i="33"/>
  <c r="BX17" s="1"/>
  <c r="CF16" i="34" s="1"/>
  <c r="BW18" i="33"/>
  <c r="BX18" s="1"/>
  <c r="CF17" i="34" s="1"/>
  <c r="BW19" i="33"/>
  <c r="BX19" s="1"/>
  <c r="CF18" i="34" s="1"/>
  <c r="BW20" i="33"/>
  <c r="BX20" s="1"/>
  <c r="CF19" i="34" s="1"/>
  <c r="BW21" i="33"/>
  <c r="BX21" s="1"/>
  <c r="CF20" i="34" s="1"/>
  <c r="BW22" i="33"/>
  <c r="BX22" s="1"/>
  <c r="CF21" i="34" s="1"/>
  <c r="BW23" i="33"/>
  <c r="BX23" s="1"/>
  <c r="CF22" i="34" s="1"/>
  <c r="BW24" i="33"/>
  <c r="BX24" s="1"/>
  <c r="CF23" i="34" s="1"/>
  <c r="BW25" i="33"/>
  <c r="BX25" s="1"/>
  <c r="CF24" i="34" s="1"/>
  <c r="BW26" i="33"/>
  <c r="BX26" s="1"/>
  <c r="CF25" i="34" s="1"/>
  <c r="BW27" i="33"/>
  <c r="BX27" s="1"/>
  <c r="CF26" i="34" s="1"/>
  <c r="BW28" i="33"/>
  <c r="BX28" s="1"/>
  <c r="CF27" i="34" s="1"/>
  <c r="BW29" i="33"/>
  <c r="BX29" s="1"/>
  <c r="CF28" i="34" s="1"/>
  <c r="BW30" i="33"/>
  <c r="BX30" s="1"/>
  <c r="CF29" i="34" s="1"/>
  <c r="BW31" i="33"/>
  <c r="BX31" s="1"/>
  <c r="CF30" i="34" s="1"/>
  <c r="BW32" i="33"/>
  <c r="BX32" s="1"/>
  <c r="CF31" i="34" s="1"/>
  <c r="BW33" i="33"/>
  <c r="BX33" s="1"/>
  <c r="CF32" i="34" s="1"/>
  <c r="BW34" i="33"/>
  <c r="BX34" s="1"/>
  <c r="CF33" i="34" s="1"/>
  <c r="BW35" i="33"/>
  <c r="BX35" s="1"/>
  <c r="CF34" i="34" s="1"/>
  <c r="BW36" i="33"/>
  <c r="BX36" s="1"/>
  <c r="CF35" i="34" s="1"/>
  <c r="BW37" i="33"/>
  <c r="BX37" s="1"/>
  <c r="CF36" i="34" s="1"/>
  <c r="BW38" i="33"/>
  <c r="BX38" s="1"/>
  <c r="BW39"/>
  <c r="BI5"/>
  <c r="BJ5" s="1"/>
  <c r="BP4" i="34" s="1"/>
  <c r="BI6" i="33"/>
  <c r="BJ6" s="1"/>
  <c r="BP5" i="34" s="1"/>
  <c r="BI7" i="33"/>
  <c r="BJ7" s="1"/>
  <c r="BP6" i="34" s="1"/>
  <c r="BI8" i="33"/>
  <c r="BJ8" s="1"/>
  <c r="BP7" i="34" s="1"/>
  <c r="BI9" i="33"/>
  <c r="BJ9" s="1"/>
  <c r="BP8" i="34" s="1"/>
  <c r="BI10" i="33"/>
  <c r="BJ10" s="1"/>
  <c r="BP9" i="34" s="1"/>
  <c r="BI11" i="33"/>
  <c r="BJ11" s="1"/>
  <c r="BP10" i="34" s="1"/>
  <c r="BI12" i="33"/>
  <c r="BJ12" s="1"/>
  <c r="BP11" i="34" s="1"/>
  <c r="BI13" i="33"/>
  <c r="BJ13" s="1"/>
  <c r="BP12" i="34" s="1"/>
  <c r="BI14" i="33"/>
  <c r="BJ14" s="1"/>
  <c r="BP13" i="34" s="1"/>
  <c r="BI15" i="33"/>
  <c r="BJ15" s="1"/>
  <c r="BP14" i="34" s="1"/>
  <c r="BI16" i="33"/>
  <c r="BJ16" s="1"/>
  <c r="BP15" i="34" s="1"/>
  <c r="BI17" i="33"/>
  <c r="BJ17" s="1"/>
  <c r="BP16" i="34" s="1"/>
  <c r="BI18" i="33"/>
  <c r="BJ18" s="1"/>
  <c r="BP17" i="34" s="1"/>
  <c r="BI19" i="33"/>
  <c r="BJ19" s="1"/>
  <c r="BP18" i="34" s="1"/>
  <c r="BI20" i="33"/>
  <c r="BJ20" s="1"/>
  <c r="BP19" i="34" s="1"/>
  <c r="BI21" i="33"/>
  <c r="BJ21" s="1"/>
  <c r="BP20" i="34" s="1"/>
  <c r="BI22" i="33"/>
  <c r="BJ22" s="1"/>
  <c r="BP21" i="34" s="1"/>
  <c r="BI23" i="33"/>
  <c r="BJ23" s="1"/>
  <c r="BP22" i="34" s="1"/>
  <c r="BI24" i="33"/>
  <c r="BJ24" s="1"/>
  <c r="BP23" i="34" s="1"/>
  <c r="BI25" i="33"/>
  <c r="BJ25" s="1"/>
  <c r="BP24" i="34" s="1"/>
  <c r="BI26" i="33"/>
  <c r="BJ26" s="1"/>
  <c r="BP25" i="34" s="1"/>
  <c r="BI27" i="33"/>
  <c r="BJ27" s="1"/>
  <c r="BP26" i="34" s="1"/>
  <c r="BI28" i="33"/>
  <c r="BJ28" s="1"/>
  <c r="BP27" i="34" s="1"/>
  <c r="BI29" i="33"/>
  <c r="BJ29" s="1"/>
  <c r="BP28" i="34" s="1"/>
  <c r="BI30" i="33"/>
  <c r="BJ30" s="1"/>
  <c r="BP29" i="34" s="1"/>
  <c r="BI31" i="33"/>
  <c r="BJ31" s="1"/>
  <c r="BP30" i="34" s="1"/>
  <c r="BI32" i="33"/>
  <c r="BJ32" s="1"/>
  <c r="BP31" i="34" s="1"/>
  <c r="BI33" i="33"/>
  <c r="BJ33" s="1"/>
  <c r="BP32" i="34" s="1"/>
  <c r="BI34" i="33"/>
  <c r="BJ34" s="1"/>
  <c r="BP33" i="34" s="1"/>
  <c r="BI35" i="33"/>
  <c r="BJ35" s="1"/>
  <c r="BP34" i="34" s="1"/>
  <c r="BI36" i="33"/>
  <c r="BJ36" s="1"/>
  <c r="BP35" i="34" s="1"/>
  <c r="BI37" i="33"/>
  <c r="BJ37" s="1"/>
  <c r="BI38"/>
  <c r="BJ38" s="1"/>
  <c r="BI39"/>
  <c r="AU5"/>
  <c r="AV5" s="1"/>
  <c r="BA4" i="34" s="1"/>
  <c r="AU6" i="33"/>
  <c r="AV6" s="1"/>
  <c r="BA5" i="34" s="1"/>
  <c r="AU7" i="33"/>
  <c r="AV7" s="1"/>
  <c r="BA6" i="34" s="1"/>
  <c r="AU8" i="33"/>
  <c r="AV8" s="1"/>
  <c r="BA7" i="34" s="1"/>
  <c r="AU9" i="33"/>
  <c r="AV9" s="1"/>
  <c r="BA8" i="34" s="1"/>
  <c r="AU10" i="33"/>
  <c r="AV10" s="1"/>
  <c r="BA9" i="34" s="1"/>
  <c r="AU11" i="33"/>
  <c r="AV11" s="1"/>
  <c r="BA10" i="34" s="1"/>
  <c r="AU12" i="33"/>
  <c r="AV12" s="1"/>
  <c r="BA11" i="34" s="1"/>
  <c r="AU13" i="33"/>
  <c r="AV13" s="1"/>
  <c r="BA12" i="34" s="1"/>
  <c r="AU14" i="33"/>
  <c r="AV14" s="1"/>
  <c r="BA13" i="34" s="1"/>
  <c r="AU15" i="33"/>
  <c r="AV15" s="1"/>
  <c r="BA14" i="34" s="1"/>
  <c r="AU16" i="33"/>
  <c r="AV16" s="1"/>
  <c r="BA15" i="34" s="1"/>
  <c r="AU17" i="33"/>
  <c r="AV17" s="1"/>
  <c r="BA16" i="34" s="1"/>
  <c r="AU18" i="33"/>
  <c r="AV18" s="1"/>
  <c r="BA17" i="34" s="1"/>
  <c r="AU19" i="33"/>
  <c r="AV19" s="1"/>
  <c r="BA18" i="34" s="1"/>
  <c r="AU20" i="33"/>
  <c r="AV20" s="1"/>
  <c r="BA19" i="34" s="1"/>
  <c r="AU21" i="33"/>
  <c r="AV21" s="1"/>
  <c r="BA20" i="34" s="1"/>
  <c r="AU22" i="33"/>
  <c r="AV22" s="1"/>
  <c r="BA21" i="34" s="1"/>
  <c r="AU23" i="33"/>
  <c r="AV23" s="1"/>
  <c r="BA22" i="34" s="1"/>
  <c r="AU24" i="33"/>
  <c r="AV24" s="1"/>
  <c r="BA23" i="34" s="1"/>
  <c r="AU25" i="33"/>
  <c r="AV25" s="1"/>
  <c r="BA24" i="34" s="1"/>
  <c r="AU26" i="33"/>
  <c r="AV26" s="1"/>
  <c r="BA25" i="34" s="1"/>
  <c r="AU27" i="33"/>
  <c r="AV27" s="1"/>
  <c r="BA26" i="34" s="1"/>
  <c r="AU28" i="33"/>
  <c r="AV28" s="1"/>
  <c r="BA27" i="34" s="1"/>
  <c r="AU29" i="33"/>
  <c r="AV29" s="1"/>
  <c r="BA28" i="34" s="1"/>
  <c r="AU30" i="33"/>
  <c r="AV30" s="1"/>
  <c r="BA29" i="34" s="1"/>
  <c r="AU31" i="33"/>
  <c r="AV31" s="1"/>
  <c r="BA30" i="34" s="1"/>
  <c r="AU32" i="33"/>
  <c r="AV32" s="1"/>
  <c r="BA31" i="34" s="1"/>
  <c r="AU33" i="33"/>
  <c r="AV33" s="1"/>
  <c r="BA32" i="34" s="1"/>
  <c r="AU34" i="33"/>
  <c r="AV34" s="1"/>
  <c r="BA33" i="34" s="1"/>
  <c r="AU35" i="33"/>
  <c r="AV35" s="1"/>
  <c r="BA34" i="34" s="1"/>
  <c r="AU36" i="33"/>
  <c r="AV36" s="1"/>
  <c r="BA35" i="34" s="1"/>
  <c r="AU37" i="33"/>
  <c r="AV37" s="1"/>
  <c r="BA36" i="34" s="1"/>
  <c r="AU38" i="33"/>
  <c r="AV38" s="1"/>
  <c r="AU39"/>
  <c r="AL5"/>
  <c r="AM5" s="1"/>
  <c r="AQ4" i="34" s="1"/>
  <c r="AL6" i="33"/>
  <c r="AM6" s="1"/>
  <c r="AQ5" i="34" s="1"/>
  <c r="AL7" i="33"/>
  <c r="AM7" s="1"/>
  <c r="AQ6" i="34" s="1"/>
  <c r="AL8" i="33"/>
  <c r="AM8" s="1"/>
  <c r="AQ7" i="34" s="1"/>
  <c r="AL9" i="33"/>
  <c r="AM9" s="1"/>
  <c r="AQ8" i="34" s="1"/>
  <c r="AL10" i="33"/>
  <c r="AM10" s="1"/>
  <c r="AQ9" i="34" s="1"/>
  <c r="AL11" i="33"/>
  <c r="AM11" s="1"/>
  <c r="AQ10" i="34" s="1"/>
  <c r="AL12" i="33"/>
  <c r="AM12" s="1"/>
  <c r="AQ11" i="34" s="1"/>
  <c r="AL13" i="33"/>
  <c r="AM13" s="1"/>
  <c r="AQ12" i="34" s="1"/>
  <c r="AL14" i="33"/>
  <c r="AM14" s="1"/>
  <c r="AQ13" i="34" s="1"/>
  <c r="AL15" i="33"/>
  <c r="AM15" s="1"/>
  <c r="AQ14" i="34" s="1"/>
  <c r="AL16" i="33"/>
  <c r="AM16" s="1"/>
  <c r="AQ15" i="34" s="1"/>
  <c r="AL17" i="33"/>
  <c r="AM17" s="1"/>
  <c r="AQ16" i="34" s="1"/>
  <c r="AL18" i="33"/>
  <c r="AM18" s="1"/>
  <c r="AQ17" i="34" s="1"/>
  <c r="AL19" i="33"/>
  <c r="AM19" s="1"/>
  <c r="AQ18" i="34" s="1"/>
  <c r="AL20" i="33"/>
  <c r="AM20" s="1"/>
  <c r="AQ19" i="34" s="1"/>
  <c r="AL21" i="33"/>
  <c r="AM21" s="1"/>
  <c r="AQ20" i="34" s="1"/>
  <c r="AL22" i="33"/>
  <c r="AM22" s="1"/>
  <c r="AQ21" i="34" s="1"/>
  <c r="AL23" i="33"/>
  <c r="AM23" s="1"/>
  <c r="AQ22" i="34" s="1"/>
  <c r="AL24" i="33"/>
  <c r="AM24" s="1"/>
  <c r="AQ23" i="34" s="1"/>
  <c r="AL25" i="33"/>
  <c r="AM25" s="1"/>
  <c r="AQ24" i="34" s="1"/>
  <c r="AL26" i="33"/>
  <c r="AM26" s="1"/>
  <c r="AQ25" i="34" s="1"/>
  <c r="AL27" i="33"/>
  <c r="AM27" s="1"/>
  <c r="AQ26" i="34" s="1"/>
  <c r="AL28" i="33"/>
  <c r="AM28" s="1"/>
  <c r="AQ27" i="34" s="1"/>
  <c r="AL29" i="33"/>
  <c r="AM29" s="1"/>
  <c r="AQ28" i="34" s="1"/>
  <c r="AL30" i="33"/>
  <c r="AM30" s="1"/>
  <c r="AQ29" i="34" s="1"/>
  <c r="AL31" i="33"/>
  <c r="AM31" s="1"/>
  <c r="AQ30" i="34" s="1"/>
  <c r="AL32" i="33"/>
  <c r="AM32" s="1"/>
  <c r="AQ31" i="34" s="1"/>
  <c r="AL33" i="33"/>
  <c r="AM33" s="1"/>
  <c r="AQ32" i="34" s="1"/>
  <c r="AL34" i="33"/>
  <c r="AM34" s="1"/>
  <c r="AQ33" i="34" s="1"/>
  <c r="AL35" i="33"/>
  <c r="AM35" s="1"/>
  <c r="AQ34" i="34" s="1"/>
  <c r="AL36" i="33"/>
  <c r="AM36" s="1"/>
  <c r="AQ35" i="34" s="1"/>
  <c r="AL37" i="33"/>
  <c r="AM37" s="1"/>
  <c r="AQ36" i="34" s="1"/>
  <c r="AL38" i="33"/>
  <c r="AM38" s="1"/>
  <c r="AL39"/>
  <c r="AL40"/>
  <c r="AL41"/>
  <c r="AL42"/>
  <c r="AA5"/>
  <c r="AB5" s="1"/>
  <c r="AE4" i="34" s="1"/>
  <c r="AA6" i="33"/>
  <c r="AB6" s="1"/>
  <c r="AE5" i="34" s="1"/>
  <c r="AA7" i="33"/>
  <c r="AB7" s="1"/>
  <c r="AE6" i="34" s="1"/>
  <c r="AA8" i="33"/>
  <c r="AB8" s="1"/>
  <c r="AE7" i="34" s="1"/>
  <c r="AA9" i="33"/>
  <c r="AB9" s="1"/>
  <c r="AE8" i="34" s="1"/>
  <c r="AA10" i="33"/>
  <c r="AB10" s="1"/>
  <c r="AE9" i="34" s="1"/>
  <c r="AA11" i="33"/>
  <c r="AB11" s="1"/>
  <c r="AE10" i="34" s="1"/>
  <c r="AA12" i="33"/>
  <c r="AB12" s="1"/>
  <c r="AE11" i="34" s="1"/>
  <c r="AA13" i="33"/>
  <c r="AB13" s="1"/>
  <c r="AE12" i="34" s="1"/>
  <c r="AA14" i="33"/>
  <c r="AB14" s="1"/>
  <c r="AE13" i="34" s="1"/>
  <c r="AA15" i="33"/>
  <c r="AB15" s="1"/>
  <c r="AE14" i="34" s="1"/>
  <c r="AA16" i="33"/>
  <c r="AB16" s="1"/>
  <c r="AE15" i="34" s="1"/>
  <c r="AA17" i="33"/>
  <c r="AB17" s="1"/>
  <c r="AE16" i="34" s="1"/>
  <c r="AA18" i="33"/>
  <c r="AB18" s="1"/>
  <c r="AE17" i="34" s="1"/>
  <c r="AA19" i="33"/>
  <c r="AB19" s="1"/>
  <c r="AE18" i="34" s="1"/>
  <c r="AA20" i="33"/>
  <c r="AB20" s="1"/>
  <c r="AE19" i="34" s="1"/>
  <c r="AA21" i="33"/>
  <c r="AB21" s="1"/>
  <c r="AE20" i="34" s="1"/>
  <c r="AA22" i="33"/>
  <c r="AB22" s="1"/>
  <c r="AE21" i="34" s="1"/>
  <c r="AA23" i="33"/>
  <c r="AB23" s="1"/>
  <c r="AE22" i="34" s="1"/>
  <c r="AA24" i="33"/>
  <c r="AB24" s="1"/>
  <c r="AE23" i="34" s="1"/>
  <c r="AA25" i="33"/>
  <c r="AB25" s="1"/>
  <c r="AE24" i="34" s="1"/>
  <c r="AA26" i="33"/>
  <c r="AB26" s="1"/>
  <c r="AE25" i="34" s="1"/>
  <c r="AA27" i="33"/>
  <c r="AB27" s="1"/>
  <c r="AE26" i="34" s="1"/>
  <c r="AA28" i="33"/>
  <c r="AB28" s="1"/>
  <c r="AE27" i="34" s="1"/>
  <c r="AA29" i="33"/>
  <c r="AB29" s="1"/>
  <c r="AE28" i="34" s="1"/>
  <c r="AA30" i="33"/>
  <c r="AB30" s="1"/>
  <c r="AE29" i="34" s="1"/>
  <c r="AA31" i="33"/>
  <c r="AB31" s="1"/>
  <c r="AE30" i="34" s="1"/>
  <c r="AA32" i="33"/>
  <c r="AB32" s="1"/>
  <c r="AE31" i="34" s="1"/>
  <c r="AA33" i="33"/>
  <c r="AB33" s="1"/>
  <c r="AE32" i="34" s="1"/>
  <c r="AA34" i="33"/>
  <c r="AB34" s="1"/>
  <c r="AE33" i="34" s="1"/>
  <c r="AA35" i="33"/>
  <c r="AB35" s="1"/>
  <c r="AE34" i="34" s="1"/>
  <c r="AA36" i="33"/>
  <c r="AB36" s="1"/>
  <c r="AE35" i="34" s="1"/>
  <c r="AA37" i="33"/>
  <c r="AB37" s="1"/>
  <c r="AE36" i="34" s="1"/>
  <c r="AA38" i="33"/>
  <c r="AB38" s="1"/>
  <c r="AA39"/>
  <c r="P5"/>
  <c r="Q5" s="1"/>
  <c r="S4" i="34" s="1"/>
  <c r="P6" i="33"/>
  <c r="Q6" s="1"/>
  <c r="S5" i="34" s="1"/>
  <c r="P7" i="33"/>
  <c r="Q7" s="1"/>
  <c r="S6" i="34" s="1"/>
  <c r="P8" i="33"/>
  <c r="Q8" s="1"/>
  <c r="S7" i="34" s="1"/>
  <c r="P9" i="33"/>
  <c r="Q9" s="1"/>
  <c r="S8" i="34" s="1"/>
  <c r="P10" i="33"/>
  <c r="Q10" s="1"/>
  <c r="S9" i="34" s="1"/>
  <c r="P11" i="33"/>
  <c r="Q11" s="1"/>
  <c r="S10" i="34" s="1"/>
  <c r="P12" i="33"/>
  <c r="Q12" s="1"/>
  <c r="S11" i="34" s="1"/>
  <c r="P13" i="33"/>
  <c r="Q13" s="1"/>
  <c r="S12" i="34" s="1"/>
  <c r="P14" i="33"/>
  <c r="Q14" s="1"/>
  <c r="S13" i="34" s="1"/>
  <c r="P15" i="33"/>
  <c r="Q15" s="1"/>
  <c r="S14" i="34" s="1"/>
  <c r="P16" i="33"/>
  <c r="Q16" s="1"/>
  <c r="S15" i="34" s="1"/>
  <c r="P17" i="33"/>
  <c r="Q17" s="1"/>
  <c r="S16" i="34" s="1"/>
  <c r="P18" i="33"/>
  <c r="Q18" s="1"/>
  <c r="S17" i="34" s="1"/>
  <c r="P19" i="33"/>
  <c r="Q19" s="1"/>
  <c r="S18" i="34" s="1"/>
  <c r="P20" i="33"/>
  <c r="Q20" s="1"/>
  <c r="S19" i="34" s="1"/>
  <c r="P21" i="33"/>
  <c r="Q21" s="1"/>
  <c r="S20" i="34" s="1"/>
  <c r="P22" i="33"/>
  <c r="Q22" s="1"/>
  <c r="S21" i="34" s="1"/>
  <c r="P23" i="33"/>
  <c r="Q23" s="1"/>
  <c r="S22" i="34" s="1"/>
  <c r="P24" i="33"/>
  <c r="Q24" s="1"/>
  <c r="S23" i="34" s="1"/>
  <c r="P25" i="33"/>
  <c r="Q25" s="1"/>
  <c r="S24" i="34" s="1"/>
  <c r="P26" i="33"/>
  <c r="Q26" s="1"/>
  <c r="S25" i="34" s="1"/>
  <c r="P27" i="33"/>
  <c r="Q27" s="1"/>
  <c r="S26" i="34" s="1"/>
  <c r="P28" i="33"/>
  <c r="Q28" s="1"/>
  <c r="S27" i="34" s="1"/>
  <c r="P29" i="33"/>
  <c r="Q29" s="1"/>
  <c r="S28" i="34" s="1"/>
  <c r="P30" i="33"/>
  <c r="Q30" s="1"/>
  <c r="S29" i="34" s="1"/>
  <c r="P31" i="33"/>
  <c r="Q31" s="1"/>
  <c r="S30" i="34" s="1"/>
  <c r="P32" i="33"/>
  <c r="Q32" s="1"/>
  <c r="S31" i="34" s="1"/>
  <c r="P33" i="33"/>
  <c r="Q33" s="1"/>
  <c r="S32" i="34" s="1"/>
  <c r="P34" i="33"/>
  <c r="Q34" s="1"/>
  <c r="S33" i="34" s="1"/>
  <c r="P35" i="33"/>
  <c r="Q35" s="1"/>
  <c r="S34" i="34" s="1"/>
  <c r="P36" i="33"/>
  <c r="Q36" s="1"/>
  <c r="S35" i="34" s="1"/>
  <c r="P37" i="33"/>
  <c r="Q37" s="1"/>
  <c r="S36" i="34" s="1"/>
  <c r="P38" i="33"/>
  <c r="Q38" s="1"/>
  <c r="A40"/>
  <c r="A41"/>
  <c r="A42"/>
  <c r="C39"/>
  <c r="C40"/>
  <c r="C41"/>
  <c r="C42"/>
  <c r="C43"/>
  <c r="C44"/>
  <c r="G40"/>
  <c r="G41"/>
  <c r="G42"/>
  <c r="H40"/>
  <c r="H41"/>
  <c r="H42"/>
  <c r="AE40"/>
  <c r="AE41"/>
  <c r="AE42"/>
  <c r="B40"/>
  <c r="B41"/>
  <c r="B42"/>
  <c r="B43"/>
  <c r="B44"/>
  <c r="S37" i="30"/>
  <c r="T37" s="1"/>
  <c r="V37" i="11" s="1"/>
  <c r="S38" i="30"/>
  <c r="T38" s="1"/>
  <c r="V38" i="11" s="1"/>
  <c r="B37" i="30"/>
  <c r="B38"/>
  <c r="O37" i="32"/>
  <c r="P37" s="1"/>
  <c r="S37" i="11" s="1"/>
  <c r="O38" i="32"/>
  <c r="P38" s="1"/>
  <c r="S38" i="11" s="1"/>
  <c r="H37" i="32"/>
  <c r="I37" s="1"/>
  <c r="R37" i="11" s="1"/>
  <c r="H38" i="32"/>
  <c r="I38" s="1"/>
  <c r="R38" i="11" s="1"/>
  <c r="B37" i="32"/>
  <c r="B38"/>
  <c r="A4"/>
  <c r="AC38" i="31"/>
  <c r="AD38" s="1"/>
  <c r="AC39"/>
  <c r="AD39" s="1"/>
  <c r="Y38"/>
  <c r="Z38" s="1"/>
  <c r="P37" i="11" s="1"/>
  <c r="Y39" i="31"/>
  <c r="Z39" s="1"/>
  <c r="P38" i="11" s="1"/>
  <c r="P38" i="31"/>
  <c r="Q38" s="1"/>
  <c r="P39"/>
  <c r="Q39" s="1"/>
  <c r="I38"/>
  <c r="J38" s="1"/>
  <c r="I39"/>
  <c r="J39" s="1"/>
  <c r="F38"/>
  <c r="G38" s="1"/>
  <c r="F39"/>
  <c r="G39" s="1"/>
  <c r="B38"/>
  <c r="B39"/>
  <c r="AF38" i="12"/>
  <c r="AG38" s="1"/>
  <c r="L37" i="11" s="1"/>
  <c r="AF39" i="12"/>
  <c r="AG39" s="1"/>
  <c r="L38" i="11" s="1"/>
  <c r="W38" i="12"/>
  <c r="X38" s="1"/>
  <c r="K37" i="11" s="1"/>
  <c r="W39" i="12"/>
  <c r="X39" s="1"/>
  <c r="K38" i="11" s="1"/>
  <c r="Q38" i="12"/>
  <c r="Q39"/>
  <c r="L38"/>
  <c r="L39"/>
  <c r="G38"/>
  <c r="G39"/>
  <c r="B38"/>
  <c r="B39"/>
  <c r="AF38" i="5"/>
  <c r="AG38" s="1"/>
  <c r="F37" i="11" s="1"/>
  <c r="AF39" i="5"/>
  <c r="AG39" s="1"/>
  <c r="F38" i="11" s="1"/>
  <c r="V38" i="5"/>
  <c r="W38" s="1"/>
  <c r="E37" i="11" s="1"/>
  <c r="V39" i="5"/>
  <c r="W39" s="1"/>
  <c r="E38" i="11" s="1"/>
  <c r="Q38" i="5"/>
  <c r="R38" s="1"/>
  <c r="D37" i="11" s="1"/>
  <c r="Q39" i="5"/>
  <c r="R39" s="1"/>
  <c r="D38" i="11" s="1"/>
  <c r="B6" i="5"/>
  <c r="B7"/>
  <c r="B8"/>
  <c r="B9"/>
  <c r="B10"/>
  <c r="B11"/>
  <c r="B12"/>
  <c r="B13"/>
  <c r="B14"/>
  <c r="B15"/>
  <c r="B16"/>
  <c r="B17"/>
  <c r="B18"/>
  <c r="B19"/>
  <c r="B20"/>
  <c r="B21"/>
  <c r="B22"/>
  <c r="B23"/>
  <c r="B24"/>
  <c r="B25"/>
  <c r="B26"/>
  <c r="B27"/>
  <c r="B28"/>
  <c r="B29"/>
  <c r="B30"/>
  <c r="B31"/>
  <c r="B32"/>
  <c r="B33"/>
  <c r="B34"/>
  <c r="B35"/>
  <c r="B36"/>
  <c r="B37"/>
  <c r="B38"/>
  <c r="B39"/>
  <c r="BA52" i="34" l="1"/>
  <c r="AE52"/>
  <c r="AQ52"/>
  <c r="DI52"/>
  <c r="S52"/>
  <c r="CF52"/>
  <c r="CJ37" i="33"/>
  <c r="H38" i="12"/>
  <c r="CJ38" i="33"/>
  <c r="H39" i="12"/>
  <c r="BU37" i="33"/>
  <c r="O37" i="30"/>
  <c r="BU38" i="33"/>
  <c r="O38" i="30"/>
  <c r="O38" i="11"/>
  <c r="O37"/>
  <c r="R38" i="31"/>
  <c r="S38" s="1"/>
  <c r="N37" i="11" s="1"/>
  <c r="R39" i="31"/>
  <c r="S39" s="1"/>
  <c r="N38" i="11" s="1"/>
  <c r="CT37" i="33"/>
  <c r="R38" i="12"/>
  <c r="J37" i="11" s="1"/>
  <c r="R39" i="12"/>
  <c r="J38" i="11" s="1"/>
  <c r="CT38" i="33"/>
  <c r="CO37"/>
  <c r="M38" i="12"/>
  <c r="CO38" i="33"/>
  <c r="M39" i="12"/>
  <c r="C3" i="14"/>
  <c r="C4" s="1"/>
  <c r="C5" s="1"/>
  <c r="C6" s="1"/>
  <c r="C7" s="1"/>
  <c r="C8" s="1"/>
  <c r="C9" s="1"/>
  <c r="C10" s="1"/>
  <c r="C11" s="1"/>
  <c r="C12" s="1"/>
  <c r="C13" s="1"/>
  <c r="C14" s="1"/>
  <c r="C15" s="1"/>
  <c r="C16" s="1"/>
  <c r="C17" s="1"/>
  <c r="C18" s="1"/>
  <c r="C19" s="1"/>
  <c r="C20" s="1"/>
  <c r="C21" s="1"/>
  <c r="C22" s="1"/>
  <c r="C23" s="1"/>
  <c r="C24" s="1"/>
  <c r="C25" s="1"/>
  <c r="CY4" i="33"/>
  <c r="CZ4" s="1"/>
  <c r="BW4"/>
  <c r="BX4" s="1"/>
  <c r="BI4"/>
  <c r="BJ4" s="1"/>
  <c r="AU40"/>
  <c r="AU41"/>
  <c r="AU42"/>
  <c r="AU4"/>
  <c r="AV4" s="1"/>
  <c r="AL4"/>
  <c r="AM4" s="1"/>
  <c r="X39"/>
  <c r="X42"/>
  <c r="P39"/>
  <c r="P4"/>
  <c r="Q4" s="1"/>
  <c r="S5" i="30"/>
  <c r="T5" s="1"/>
  <c r="S6"/>
  <c r="T6" s="1"/>
  <c r="S7"/>
  <c r="T7" s="1"/>
  <c r="S8"/>
  <c r="T8" s="1"/>
  <c r="S9"/>
  <c r="T9" s="1"/>
  <c r="S10"/>
  <c r="T10" s="1"/>
  <c r="S11"/>
  <c r="T11" s="1"/>
  <c r="S12"/>
  <c r="T12" s="1"/>
  <c r="S13"/>
  <c r="T13" s="1"/>
  <c r="S14"/>
  <c r="T14" s="1"/>
  <c r="S15"/>
  <c r="T15" s="1"/>
  <c r="S16"/>
  <c r="T16" s="1"/>
  <c r="S17"/>
  <c r="T17" s="1"/>
  <c r="S18"/>
  <c r="T18" s="1"/>
  <c r="S19"/>
  <c r="T19" s="1"/>
  <c r="S20"/>
  <c r="T20" s="1"/>
  <c r="S21"/>
  <c r="T21" s="1"/>
  <c r="S22"/>
  <c r="T22" s="1"/>
  <c r="S23"/>
  <c r="T23" s="1"/>
  <c r="S24"/>
  <c r="T24" s="1"/>
  <c r="S25"/>
  <c r="T25" s="1"/>
  <c r="S26"/>
  <c r="T26" s="1"/>
  <c r="S27"/>
  <c r="T27" s="1"/>
  <c r="S28"/>
  <c r="T28" s="1"/>
  <c r="S29"/>
  <c r="T29" s="1"/>
  <c r="S30"/>
  <c r="T30" s="1"/>
  <c r="S31"/>
  <c r="T31" s="1"/>
  <c r="S32"/>
  <c r="T32" s="1"/>
  <c r="S33"/>
  <c r="T33" s="1"/>
  <c r="S34"/>
  <c r="T34" s="1"/>
  <c r="S35"/>
  <c r="T35" s="1"/>
  <c r="S36"/>
  <c r="T36" s="1"/>
  <c r="S4"/>
  <c r="H5" i="32"/>
  <c r="I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I25" s="1"/>
  <c r="H26"/>
  <c r="I26" s="1"/>
  <c r="H27"/>
  <c r="I27" s="1"/>
  <c r="H28"/>
  <c r="I28" s="1"/>
  <c r="H29"/>
  <c r="I29" s="1"/>
  <c r="H30"/>
  <c r="I30" s="1"/>
  <c r="H31"/>
  <c r="I31" s="1"/>
  <c r="H32"/>
  <c r="I32" s="1"/>
  <c r="H33"/>
  <c r="I33" s="1"/>
  <c r="H34"/>
  <c r="I34" s="1"/>
  <c r="H35"/>
  <c r="I35" s="1"/>
  <c r="H36"/>
  <c r="I36" s="1"/>
  <c r="AN39" i="33" s="1"/>
  <c r="H4" i="32"/>
  <c r="Y6" i="31"/>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Y29"/>
  <c r="Z29" s="1"/>
  <c r="Y30"/>
  <c r="Z30" s="1"/>
  <c r="Y31"/>
  <c r="Z31" s="1"/>
  <c r="Y32"/>
  <c r="Z32" s="1"/>
  <c r="Y33"/>
  <c r="Z33" s="1"/>
  <c r="Y34"/>
  <c r="Z34" s="1"/>
  <c r="Y35"/>
  <c r="Z35" s="1"/>
  <c r="Y36"/>
  <c r="Z36" s="1"/>
  <c r="Y37"/>
  <c r="Z37" s="1"/>
  <c r="Y5"/>
  <c r="I6"/>
  <c r="J6" s="1"/>
  <c r="I7"/>
  <c r="J7" s="1"/>
  <c r="I8"/>
  <c r="J8" s="1"/>
  <c r="I9"/>
  <c r="J9" s="1"/>
  <c r="I10"/>
  <c r="J10" s="1"/>
  <c r="I11"/>
  <c r="J11" s="1"/>
  <c r="I12"/>
  <c r="J12" s="1"/>
  <c r="I13"/>
  <c r="J13" s="1"/>
  <c r="I14"/>
  <c r="J14" s="1"/>
  <c r="I15"/>
  <c r="J15" s="1"/>
  <c r="I16"/>
  <c r="J16" s="1"/>
  <c r="I17"/>
  <c r="J17" s="1"/>
  <c r="I18"/>
  <c r="J18" s="1"/>
  <c r="I19"/>
  <c r="J19" s="1"/>
  <c r="I20"/>
  <c r="J20" s="1"/>
  <c r="I21"/>
  <c r="J21" s="1"/>
  <c r="I22"/>
  <c r="J22" s="1"/>
  <c r="I23"/>
  <c r="J23" s="1"/>
  <c r="I24"/>
  <c r="J24" s="1"/>
  <c r="I25"/>
  <c r="J25" s="1"/>
  <c r="I26"/>
  <c r="J26" s="1"/>
  <c r="I27"/>
  <c r="J27" s="1"/>
  <c r="I28"/>
  <c r="J28" s="1"/>
  <c r="I29"/>
  <c r="J29" s="1"/>
  <c r="I30"/>
  <c r="J30" s="1"/>
  <c r="I31"/>
  <c r="J31" s="1"/>
  <c r="I32"/>
  <c r="J32" s="1"/>
  <c r="I33"/>
  <c r="J33" s="1"/>
  <c r="I34"/>
  <c r="J34" s="1"/>
  <c r="I35"/>
  <c r="J35" s="1"/>
  <c r="I36"/>
  <c r="J36" s="1"/>
  <c r="I37"/>
  <c r="J37" s="1"/>
  <c r="I5"/>
  <c r="J5" s="1"/>
  <c r="F6"/>
  <c r="G6" s="1"/>
  <c r="F7"/>
  <c r="G7" s="1"/>
  <c r="F8"/>
  <c r="G8" s="1"/>
  <c r="F9"/>
  <c r="G9" s="1"/>
  <c r="F10"/>
  <c r="G10" s="1"/>
  <c r="F11"/>
  <c r="G11" s="1"/>
  <c r="F12"/>
  <c r="G12" s="1"/>
  <c r="F13"/>
  <c r="G13" s="1"/>
  <c r="F14"/>
  <c r="G14" s="1"/>
  <c r="F15"/>
  <c r="G15" s="1"/>
  <c r="F16"/>
  <c r="G16" s="1"/>
  <c r="F17"/>
  <c r="G17" s="1"/>
  <c r="F18"/>
  <c r="G18" s="1"/>
  <c r="F19"/>
  <c r="G19" s="1"/>
  <c r="F20"/>
  <c r="G20" s="1"/>
  <c r="F21"/>
  <c r="G21" s="1"/>
  <c r="F22"/>
  <c r="G22" s="1"/>
  <c r="F23"/>
  <c r="G23" s="1"/>
  <c r="F24"/>
  <c r="G24" s="1"/>
  <c r="F25"/>
  <c r="G25" s="1"/>
  <c r="F26"/>
  <c r="G26" s="1"/>
  <c r="F27"/>
  <c r="G27" s="1"/>
  <c r="F28"/>
  <c r="G28" s="1"/>
  <c r="F29"/>
  <c r="G29" s="1"/>
  <c r="F30"/>
  <c r="G30" s="1"/>
  <c r="F31"/>
  <c r="G31" s="1"/>
  <c r="F32"/>
  <c r="G32" s="1"/>
  <c r="F33"/>
  <c r="G33" s="1"/>
  <c r="F34"/>
  <c r="G34" s="1"/>
  <c r="F35"/>
  <c r="G35" s="1"/>
  <c r="F36"/>
  <c r="G36" s="1"/>
  <c r="F37"/>
  <c r="G37" s="1"/>
  <c r="F5"/>
  <c r="G5" s="1"/>
  <c r="W6" i="12"/>
  <c r="X6" s="1"/>
  <c r="W7"/>
  <c r="X7" s="1"/>
  <c r="W8"/>
  <c r="X8" s="1"/>
  <c r="W9"/>
  <c r="X9" s="1"/>
  <c r="W10"/>
  <c r="X10" s="1"/>
  <c r="W11"/>
  <c r="X11" s="1"/>
  <c r="W12"/>
  <c r="X12" s="1"/>
  <c r="W13"/>
  <c r="X13" s="1"/>
  <c r="W14"/>
  <c r="X14" s="1"/>
  <c r="W15"/>
  <c r="X15" s="1"/>
  <c r="W16"/>
  <c r="X16" s="1"/>
  <c r="W17"/>
  <c r="X17" s="1"/>
  <c r="W18"/>
  <c r="X18" s="1"/>
  <c r="W19"/>
  <c r="X19" s="1"/>
  <c r="W20"/>
  <c r="X20" s="1"/>
  <c r="W21"/>
  <c r="X21" s="1"/>
  <c r="W22"/>
  <c r="X22" s="1"/>
  <c r="W23"/>
  <c r="X23" s="1"/>
  <c r="W24"/>
  <c r="X24" s="1"/>
  <c r="W25"/>
  <c r="X25" s="1"/>
  <c r="W26"/>
  <c r="X26" s="1"/>
  <c r="W27"/>
  <c r="X27" s="1"/>
  <c r="W28"/>
  <c r="X28" s="1"/>
  <c r="W29"/>
  <c r="X29" s="1"/>
  <c r="W30"/>
  <c r="X30" s="1"/>
  <c r="W31"/>
  <c r="X31" s="1"/>
  <c r="W32"/>
  <c r="X32" s="1"/>
  <c r="W33"/>
  <c r="X33" s="1"/>
  <c r="W34"/>
  <c r="X34" s="1"/>
  <c r="W35"/>
  <c r="X35" s="1"/>
  <c r="W36"/>
  <c r="X36" s="1"/>
  <c r="W37"/>
  <c r="X37" s="1"/>
  <c r="W5"/>
  <c r="AF6" i="5"/>
  <c r="AG6" s="1"/>
  <c r="AF7"/>
  <c r="AG7" s="1"/>
  <c r="AF8"/>
  <c r="AG8" s="1"/>
  <c r="AF9"/>
  <c r="AG9" s="1"/>
  <c r="AF10"/>
  <c r="AG10" s="1"/>
  <c r="AF11"/>
  <c r="AG11" s="1"/>
  <c r="AF12"/>
  <c r="AG12" s="1"/>
  <c r="AF13"/>
  <c r="AG13" s="1"/>
  <c r="AF14"/>
  <c r="AG14" s="1"/>
  <c r="AF15"/>
  <c r="AG15" s="1"/>
  <c r="AF16"/>
  <c r="AG16" s="1"/>
  <c r="AF17"/>
  <c r="AG17" s="1"/>
  <c r="AF18"/>
  <c r="AG18" s="1"/>
  <c r="AF19"/>
  <c r="AG19" s="1"/>
  <c r="AF20"/>
  <c r="AG20" s="1"/>
  <c r="AF21"/>
  <c r="AG21" s="1"/>
  <c r="AF22"/>
  <c r="AG22" s="1"/>
  <c r="AF23"/>
  <c r="AG23" s="1"/>
  <c r="AF24"/>
  <c r="AG24" s="1"/>
  <c r="AF25"/>
  <c r="AG25" s="1"/>
  <c r="AF26"/>
  <c r="AG26" s="1"/>
  <c r="AF27"/>
  <c r="AG27" s="1"/>
  <c r="AF28"/>
  <c r="AG28" s="1"/>
  <c r="AF29"/>
  <c r="AG29" s="1"/>
  <c r="AF30"/>
  <c r="AG30" s="1"/>
  <c r="AF31"/>
  <c r="AG31" s="1"/>
  <c r="AF32"/>
  <c r="AG32" s="1"/>
  <c r="AF33"/>
  <c r="AG33" s="1"/>
  <c r="AF34"/>
  <c r="AG34" s="1"/>
  <c r="AF35"/>
  <c r="AG35" s="1"/>
  <c r="AF36"/>
  <c r="AG36" s="1"/>
  <c r="AF37"/>
  <c r="AG37" s="1"/>
  <c r="AF5"/>
  <c r="V6"/>
  <c r="W6" s="1"/>
  <c r="V7"/>
  <c r="W7" s="1"/>
  <c r="V8"/>
  <c r="W8" s="1"/>
  <c r="V9"/>
  <c r="W9" s="1"/>
  <c r="V10"/>
  <c r="W10" s="1"/>
  <c r="V11"/>
  <c r="W11" s="1"/>
  <c r="V12"/>
  <c r="W12" s="1"/>
  <c r="V13"/>
  <c r="W13" s="1"/>
  <c r="V14"/>
  <c r="W14" s="1"/>
  <c r="V15"/>
  <c r="W15" s="1"/>
  <c r="V16"/>
  <c r="W16" s="1"/>
  <c r="V17"/>
  <c r="W17" s="1"/>
  <c r="V18"/>
  <c r="W18" s="1"/>
  <c r="V19"/>
  <c r="W19" s="1"/>
  <c r="V20"/>
  <c r="W20" s="1"/>
  <c r="V21"/>
  <c r="W21" s="1"/>
  <c r="V22"/>
  <c r="W22" s="1"/>
  <c r="V23"/>
  <c r="W23" s="1"/>
  <c r="V24"/>
  <c r="W24" s="1"/>
  <c r="V25"/>
  <c r="W25" s="1"/>
  <c r="V26"/>
  <c r="W26" s="1"/>
  <c r="V27"/>
  <c r="W27" s="1"/>
  <c r="V28"/>
  <c r="W28" s="1"/>
  <c r="V29"/>
  <c r="W29" s="1"/>
  <c r="V30"/>
  <c r="W30" s="1"/>
  <c r="V31"/>
  <c r="W31" s="1"/>
  <c r="V32"/>
  <c r="W32" s="1"/>
  <c r="V33"/>
  <c r="W33" s="1"/>
  <c r="V34"/>
  <c r="W34" s="1"/>
  <c r="V35"/>
  <c r="W35" s="1"/>
  <c r="V36"/>
  <c r="W36" s="1"/>
  <c r="V37"/>
  <c r="W37" s="1"/>
  <c r="V5"/>
  <c r="C26" i="14" l="1"/>
  <c r="C26" i="34"/>
  <c r="CK38" i="33"/>
  <c r="H38" i="11"/>
  <c r="CK37" i="33"/>
  <c r="H37" i="11"/>
  <c r="D25" i="35"/>
  <c r="T4" i="30"/>
  <c r="E25" i="35" s="1"/>
  <c r="O4" i="30"/>
  <c r="D24" i="35"/>
  <c r="BU4" i="33"/>
  <c r="BU35"/>
  <c r="O35" i="30"/>
  <c r="BV35" i="33" s="1"/>
  <c r="BU33"/>
  <c r="O33" i="30"/>
  <c r="BV33" i="33" s="1"/>
  <c r="BU31"/>
  <c r="O31" i="30"/>
  <c r="BV31" i="33" s="1"/>
  <c r="BU29"/>
  <c r="O29" i="30"/>
  <c r="BV29" i="33" s="1"/>
  <c r="BU27"/>
  <c r="O27" i="30"/>
  <c r="BV27" i="33" s="1"/>
  <c r="BU25"/>
  <c r="O25" i="30"/>
  <c r="BV25" i="33" s="1"/>
  <c r="BU23"/>
  <c r="O23" i="30"/>
  <c r="BV23" i="33" s="1"/>
  <c r="BU21"/>
  <c r="O21" i="30"/>
  <c r="BV21" i="33" s="1"/>
  <c r="BU19"/>
  <c r="O19" i="30"/>
  <c r="BV19" i="33" s="1"/>
  <c r="BU17"/>
  <c r="O17" i="30"/>
  <c r="BV17" i="33" s="1"/>
  <c r="BU15"/>
  <c r="O15" i="30"/>
  <c r="BV15" i="33" s="1"/>
  <c r="BU13"/>
  <c r="O13" i="30"/>
  <c r="BV13" i="33" s="1"/>
  <c r="BU11"/>
  <c r="O11" i="30"/>
  <c r="BV11" i="33" s="1"/>
  <c r="BU9"/>
  <c r="O9" i="30"/>
  <c r="BV9" i="33" s="1"/>
  <c r="BU7"/>
  <c r="O7" i="30"/>
  <c r="BV7" i="33" s="1"/>
  <c r="BU5"/>
  <c r="O5" i="30"/>
  <c r="BV5" i="33" s="1"/>
  <c r="BU36"/>
  <c r="O36" i="30"/>
  <c r="BV36" i="33" s="1"/>
  <c r="BU34"/>
  <c r="O34" i="30"/>
  <c r="BV34" i="33" s="1"/>
  <c r="BU32"/>
  <c r="O32" i="30"/>
  <c r="BV32" i="33" s="1"/>
  <c r="BU30"/>
  <c r="O30" i="30"/>
  <c r="BV30" i="33" s="1"/>
  <c r="BU28"/>
  <c r="O28" i="30"/>
  <c r="BV28" i="33" s="1"/>
  <c r="BU26"/>
  <c r="O26" i="30"/>
  <c r="BV26" i="33" s="1"/>
  <c r="BU24"/>
  <c r="O24" i="30"/>
  <c r="BV24" i="33" s="1"/>
  <c r="BU22"/>
  <c r="O22" i="30"/>
  <c r="BV22" i="33" s="1"/>
  <c r="BU20"/>
  <c r="O20" i="30"/>
  <c r="BV20" i="33" s="1"/>
  <c r="BU18"/>
  <c r="O18" i="30"/>
  <c r="BV18" i="33" s="1"/>
  <c r="BU16"/>
  <c r="O16" i="30"/>
  <c r="BV16" i="33" s="1"/>
  <c r="BU14"/>
  <c r="O14" i="30"/>
  <c r="BV14" i="33" s="1"/>
  <c r="BU12"/>
  <c r="O12" i="30"/>
  <c r="BV12" i="33" s="1"/>
  <c r="BU10"/>
  <c r="O10" i="30"/>
  <c r="BV10" i="33" s="1"/>
  <c r="BU8"/>
  <c r="O8" i="30"/>
  <c r="BV8" i="33" s="1"/>
  <c r="BU6"/>
  <c r="O6" i="30"/>
  <c r="BV6" i="33" s="1"/>
  <c r="BV38"/>
  <c r="U38" i="11"/>
  <c r="BV37" i="33"/>
  <c r="U37" i="11"/>
  <c r="I4" i="32"/>
  <c r="E21" i="35" s="1"/>
  <c r="D21"/>
  <c r="Z5" i="31"/>
  <c r="E18" i="35" s="1"/>
  <c r="D18"/>
  <c r="X5" i="12"/>
  <c r="D14" i="35"/>
  <c r="CP38" i="33"/>
  <c r="I38" i="11"/>
  <c r="CP37" i="33"/>
  <c r="I37" i="11"/>
  <c r="AG5" i="5"/>
  <c r="D9" i="35"/>
  <c r="W5" i="5"/>
  <c r="D8" i="35"/>
  <c r="X41" i="33"/>
  <c r="X40"/>
  <c r="C49" i="34"/>
  <c r="C27" i="14" l="1"/>
  <c r="C27" i="34"/>
  <c r="BV4" i="33"/>
  <c r="E24" i="35"/>
  <c r="E14"/>
  <c r="E9"/>
  <c r="E8"/>
  <c r="AX59" i="34"/>
  <c r="CE59"/>
  <c r="C28" i="14" l="1"/>
  <c r="C28" i="34"/>
  <c r="BX39" i="33"/>
  <c r="BX40"/>
  <c r="CF53" i="34" s="1"/>
  <c r="BX41" i="33"/>
  <c r="BX42"/>
  <c r="CF55" i="34" s="1"/>
  <c r="CF54"/>
  <c r="C29" i="14" l="1"/>
  <c r="C29" i="34"/>
  <c r="B4" i="33"/>
  <c r="C30" i="14" l="1"/>
  <c r="C30" i="34"/>
  <c r="DI53"/>
  <c r="DI54"/>
  <c r="DI55"/>
  <c r="BP53"/>
  <c r="BP54"/>
  <c r="BP55"/>
  <c r="BA53"/>
  <c r="BA54"/>
  <c r="BA55"/>
  <c r="C31" i="14" l="1"/>
  <c r="C31" i="34"/>
  <c r="C32" i="14" l="1"/>
  <c r="C32" i="34"/>
  <c r="CF59"/>
  <c r="S3"/>
  <c r="S51" l="1"/>
  <c r="S50"/>
  <c r="C33" i="14"/>
  <c r="C33" i="34"/>
  <c r="B6" i="31"/>
  <c r="A15" i="35"/>
  <c r="A13"/>
  <c r="C34" i="14" l="1"/>
  <c r="C34" i="34"/>
  <c r="C5" i="35"/>
  <c r="D4"/>
  <c r="C35" i="14" l="1"/>
  <c r="C35" i="34"/>
  <c r="C36" i="33"/>
  <c r="C46" i="34"/>
  <c r="CJ60"/>
  <c r="CT55"/>
  <c r="CN55"/>
  <c r="CM55"/>
  <c r="CL55"/>
  <c r="CK55"/>
  <c r="CJ55"/>
  <c r="CD55"/>
  <c r="CC55"/>
  <c r="CB55"/>
  <c r="CA55"/>
  <c r="BZ55"/>
  <c r="BY55"/>
  <c r="BX55"/>
  <c r="BW55"/>
  <c r="BV55"/>
  <c r="BU55"/>
  <c r="BT55"/>
  <c r="BS55"/>
  <c r="BR55"/>
  <c r="BQ55"/>
  <c r="AH55"/>
  <c r="H55"/>
  <c r="G55"/>
  <c r="CT54"/>
  <c r="CN54"/>
  <c r="CM54"/>
  <c r="CL54"/>
  <c r="CK54"/>
  <c r="CJ54"/>
  <c r="CD54"/>
  <c r="CC54"/>
  <c r="CB54"/>
  <c r="CA54"/>
  <c r="BZ54"/>
  <c r="BY54"/>
  <c r="BX54"/>
  <c r="BW54"/>
  <c r="BV54"/>
  <c r="BU54"/>
  <c r="BT54"/>
  <c r="BS54"/>
  <c r="BR54"/>
  <c r="BQ54"/>
  <c r="AH54"/>
  <c r="H54"/>
  <c r="G54"/>
  <c r="CT53"/>
  <c r="CN53"/>
  <c r="CM53"/>
  <c r="CL53"/>
  <c r="CK53"/>
  <c r="CJ53"/>
  <c r="CD53"/>
  <c r="CC53"/>
  <c r="CB53"/>
  <c r="CA53"/>
  <c r="BZ53"/>
  <c r="BY53"/>
  <c r="BX53"/>
  <c r="BW53"/>
  <c r="BV53"/>
  <c r="BU53"/>
  <c r="BT53"/>
  <c r="BS53"/>
  <c r="BR53"/>
  <c r="BQ53"/>
  <c r="AH53"/>
  <c r="H53"/>
  <c r="G53"/>
  <c r="R52"/>
  <c r="Q52"/>
  <c r="P52"/>
  <c r="O52"/>
  <c r="N52"/>
  <c r="M52"/>
  <c r="L52"/>
  <c r="K52"/>
  <c r="J52"/>
  <c r="I52"/>
  <c r="H52"/>
  <c r="G52"/>
  <c r="F52"/>
  <c r="E52"/>
  <c r="D52"/>
  <c r="DH45"/>
  <c r="DG45"/>
  <c r="DF45"/>
  <c r="DE45"/>
  <c r="DD45"/>
  <c r="DB45"/>
  <c r="DA45"/>
  <c r="CZ45"/>
  <c r="CY45"/>
  <c r="CX45"/>
  <c r="CW45"/>
  <c r="CV45"/>
  <c r="CU45"/>
  <c r="CT45"/>
  <c r="CS45"/>
  <c r="CR45"/>
  <c r="CQ45"/>
  <c r="CP45"/>
  <c r="CO45"/>
  <c r="CN45"/>
  <c r="CM45"/>
  <c r="CL45"/>
  <c r="CK45"/>
  <c r="CJ45"/>
  <c r="CI45"/>
  <c r="CH45"/>
  <c r="CG45"/>
  <c r="CD45"/>
  <c r="CC45"/>
  <c r="CB45"/>
  <c r="CA45"/>
  <c r="BZ45"/>
  <c r="BY45"/>
  <c r="BX45"/>
  <c r="BW45"/>
  <c r="BV45"/>
  <c r="BU45"/>
  <c r="BT45"/>
  <c r="BS45"/>
  <c r="BR45"/>
  <c r="BQ45"/>
  <c r="BO45"/>
  <c r="BN45"/>
  <c r="BM45"/>
  <c r="BL45"/>
  <c r="BK45"/>
  <c r="BJ45"/>
  <c r="BI45"/>
  <c r="BH45"/>
  <c r="BG45"/>
  <c r="BF45"/>
  <c r="BE45"/>
  <c r="BD45"/>
  <c r="BC45"/>
  <c r="BB45"/>
  <c r="AZ45"/>
  <c r="AY45"/>
  <c r="AW45"/>
  <c r="AV45"/>
  <c r="AU45"/>
  <c r="AT45"/>
  <c r="AS45"/>
  <c r="AP45"/>
  <c r="AO45"/>
  <c r="AN45"/>
  <c r="AM45"/>
  <c r="AL45"/>
  <c r="AK45"/>
  <c r="AJ45"/>
  <c r="AI45"/>
  <c r="AH45"/>
  <c r="AG45"/>
  <c r="AF45"/>
  <c r="AD45"/>
  <c r="AC45"/>
  <c r="AB45"/>
  <c r="AA45"/>
  <c r="Z45"/>
  <c r="Y45"/>
  <c r="X45"/>
  <c r="W45"/>
  <c r="V45"/>
  <c r="U45"/>
  <c r="T45"/>
  <c r="R45"/>
  <c r="Q45"/>
  <c r="P45"/>
  <c r="O45"/>
  <c r="N45"/>
  <c r="M45"/>
  <c r="L45"/>
  <c r="K45"/>
  <c r="J45"/>
  <c r="I45"/>
  <c r="H45"/>
  <c r="G45"/>
  <c r="F45"/>
  <c r="E45"/>
  <c r="D45"/>
  <c r="C45"/>
  <c r="DH44"/>
  <c r="DG44"/>
  <c r="DF44"/>
  <c r="DE44"/>
  <c r="DD44"/>
  <c r="DB44"/>
  <c r="DA44"/>
  <c r="CZ44"/>
  <c r="CY44"/>
  <c r="CX44"/>
  <c r="CW44"/>
  <c r="CV44"/>
  <c r="CU44"/>
  <c r="CT44"/>
  <c r="CS44"/>
  <c r="CR44"/>
  <c r="CQ44"/>
  <c r="CP44"/>
  <c r="CO44"/>
  <c r="CN44"/>
  <c r="CM44"/>
  <c r="CL44"/>
  <c r="CK44"/>
  <c r="CJ44"/>
  <c r="CI44"/>
  <c r="CH44"/>
  <c r="CG44"/>
  <c r="CD44"/>
  <c r="CC44"/>
  <c r="CB44"/>
  <c r="CA44"/>
  <c r="BZ44"/>
  <c r="BY44"/>
  <c r="BX44"/>
  <c r="BW44"/>
  <c r="BV44"/>
  <c r="BU44"/>
  <c r="BT44"/>
  <c r="BS44"/>
  <c r="BR44"/>
  <c r="BQ44"/>
  <c r="BO44"/>
  <c r="BN44"/>
  <c r="BM44"/>
  <c r="BL44"/>
  <c r="BK44"/>
  <c r="BJ44"/>
  <c r="BI44"/>
  <c r="BH44"/>
  <c r="BG44"/>
  <c r="BF44"/>
  <c r="BE44"/>
  <c r="BD44"/>
  <c r="BC44"/>
  <c r="BB44"/>
  <c r="AZ44"/>
  <c r="AY44"/>
  <c r="AW44"/>
  <c r="AV44"/>
  <c r="AU44"/>
  <c r="AT44"/>
  <c r="AS44"/>
  <c r="AP44"/>
  <c r="AO44"/>
  <c r="AN44"/>
  <c r="AM44"/>
  <c r="AL44"/>
  <c r="AK44"/>
  <c r="AJ44"/>
  <c r="AI44"/>
  <c r="AH44"/>
  <c r="AG44"/>
  <c r="AF44"/>
  <c r="AD44"/>
  <c r="AC44"/>
  <c r="AB44"/>
  <c r="AA44"/>
  <c r="Z44"/>
  <c r="Y44"/>
  <c r="X44"/>
  <c r="W44"/>
  <c r="V44"/>
  <c r="U44"/>
  <c r="T44"/>
  <c r="R44"/>
  <c r="Q44"/>
  <c r="P44"/>
  <c r="O44"/>
  <c r="N44"/>
  <c r="M44"/>
  <c r="L44"/>
  <c r="K44"/>
  <c r="J44"/>
  <c r="I44"/>
  <c r="H44"/>
  <c r="G44"/>
  <c r="F44"/>
  <c r="E44"/>
  <c r="D44"/>
  <c r="C44"/>
  <c r="DH43"/>
  <c r="DG43"/>
  <c r="DF43"/>
  <c r="DE43"/>
  <c r="DD43"/>
  <c r="DB43"/>
  <c r="DA43"/>
  <c r="CZ43"/>
  <c r="CY43"/>
  <c r="CX43"/>
  <c r="CW43"/>
  <c r="CV43"/>
  <c r="CU43"/>
  <c r="CT43"/>
  <c r="CS43"/>
  <c r="CR43"/>
  <c r="CQ43"/>
  <c r="CP43"/>
  <c r="CO43"/>
  <c r="CN43"/>
  <c r="CM43"/>
  <c r="CL43"/>
  <c r="CK43"/>
  <c r="CJ43"/>
  <c r="CI43"/>
  <c r="CH43"/>
  <c r="CG43"/>
  <c r="CD43"/>
  <c r="CC43"/>
  <c r="CB43"/>
  <c r="CA43"/>
  <c r="BZ43"/>
  <c r="BY43"/>
  <c r="BX43"/>
  <c r="BW43"/>
  <c r="BV43"/>
  <c r="BU43"/>
  <c r="BT43"/>
  <c r="BS43"/>
  <c r="BR43"/>
  <c r="BQ43"/>
  <c r="BO43"/>
  <c r="BN43"/>
  <c r="BM43"/>
  <c r="BL43"/>
  <c r="BK43"/>
  <c r="BJ43"/>
  <c r="BI43"/>
  <c r="BH43"/>
  <c r="BG43"/>
  <c r="BF43"/>
  <c r="BE43"/>
  <c r="BD43"/>
  <c r="BC43"/>
  <c r="BB43"/>
  <c r="AZ43"/>
  <c r="AY43"/>
  <c r="AW43"/>
  <c r="AV43"/>
  <c r="AU43"/>
  <c r="AT43"/>
  <c r="AS43"/>
  <c r="AP43"/>
  <c r="AO43"/>
  <c r="AN43"/>
  <c r="AM43"/>
  <c r="AL43"/>
  <c r="AK43"/>
  <c r="AJ43"/>
  <c r="AI43"/>
  <c r="AH43"/>
  <c r="AG43"/>
  <c r="AF43"/>
  <c r="AD43"/>
  <c r="AC43"/>
  <c r="AB43"/>
  <c r="AA43"/>
  <c r="Z43"/>
  <c r="Y43"/>
  <c r="X43"/>
  <c r="W43"/>
  <c r="V43"/>
  <c r="U43"/>
  <c r="T43"/>
  <c r="R43"/>
  <c r="Q43"/>
  <c r="P43"/>
  <c r="O43"/>
  <c r="N43"/>
  <c r="M43"/>
  <c r="L43"/>
  <c r="K43"/>
  <c r="J43"/>
  <c r="I43"/>
  <c r="H43"/>
  <c r="G43"/>
  <c r="F43"/>
  <c r="E43"/>
  <c r="D43"/>
  <c r="C43"/>
  <c r="DH42"/>
  <c r="DG42"/>
  <c r="DF42"/>
  <c r="DE42"/>
  <c r="DD42"/>
  <c r="DB42"/>
  <c r="DA42"/>
  <c r="CZ42"/>
  <c r="CY42"/>
  <c r="CX42"/>
  <c r="CW42"/>
  <c r="CV42"/>
  <c r="CU42"/>
  <c r="CT42"/>
  <c r="CS42"/>
  <c r="CR42"/>
  <c r="CQ42"/>
  <c r="CP42"/>
  <c r="CO42"/>
  <c r="CN42"/>
  <c r="CM42"/>
  <c r="CL42"/>
  <c r="CK42"/>
  <c r="CJ42"/>
  <c r="CI42"/>
  <c r="CH42"/>
  <c r="CG42"/>
  <c r="CD42"/>
  <c r="CC42"/>
  <c r="CB42"/>
  <c r="CA42"/>
  <c r="BZ42"/>
  <c r="BY42"/>
  <c r="BX42"/>
  <c r="BW42"/>
  <c r="BV42"/>
  <c r="BU42"/>
  <c r="BT42"/>
  <c r="BS42"/>
  <c r="BR42"/>
  <c r="BQ42"/>
  <c r="BO42"/>
  <c r="BN42"/>
  <c r="BM42"/>
  <c r="BL42"/>
  <c r="BK42"/>
  <c r="BJ42"/>
  <c r="BI42"/>
  <c r="BH42"/>
  <c r="BG42"/>
  <c r="BF42"/>
  <c r="BE42"/>
  <c r="BD42"/>
  <c r="BC42"/>
  <c r="BB42"/>
  <c r="AZ42"/>
  <c r="AY42"/>
  <c r="AW42"/>
  <c r="AV42"/>
  <c r="AU42"/>
  <c r="AT42"/>
  <c r="AS42"/>
  <c r="AP42"/>
  <c r="AO42"/>
  <c r="AN42"/>
  <c r="AM42"/>
  <c r="AL42"/>
  <c r="AK42"/>
  <c r="AJ42"/>
  <c r="AI42"/>
  <c r="AH42"/>
  <c r="AG42"/>
  <c r="AF42"/>
  <c r="AD42"/>
  <c r="AC42"/>
  <c r="AB42"/>
  <c r="AA42"/>
  <c r="Z42"/>
  <c r="Y42"/>
  <c r="X42"/>
  <c r="W42"/>
  <c r="V42"/>
  <c r="U42"/>
  <c r="T42"/>
  <c r="R42"/>
  <c r="Q42"/>
  <c r="P42"/>
  <c r="O42"/>
  <c r="N42"/>
  <c r="M42"/>
  <c r="L42"/>
  <c r="K42"/>
  <c r="J42"/>
  <c r="I42"/>
  <c r="H42"/>
  <c r="G42"/>
  <c r="F42"/>
  <c r="E42"/>
  <c r="D42"/>
  <c r="C42"/>
  <c r="DG41"/>
  <c r="DF41"/>
  <c r="DE41"/>
  <c r="DD41"/>
  <c r="DB41"/>
  <c r="DA41"/>
  <c r="CZ41"/>
  <c r="CY41"/>
  <c r="CX41"/>
  <c r="CW41"/>
  <c r="CV41"/>
  <c r="CU41"/>
  <c r="CT41"/>
  <c r="CS41"/>
  <c r="CR41"/>
  <c r="CQ41"/>
  <c r="CP41"/>
  <c r="CO41"/>
  <c r="CN41"/>
  <c r="CM41"/>
  <c r="CL41"/>
  <c r="CK41"/>
  <c r="CJ41"/>
  <c r="CI41"/>
  <c r="CH41"/>
  <c r="CG41"/>
  <c r="CD41"/>
  <c r="CC41"/>
  <c r="CB41"/>
  <c r="CA41"/>
  <c r="BZ41"/>
  <c r="BY41"/>
  <c r="BX41"/>
  <c r="BW41"/>
  <c r="BV41"/>
  <c r="BU41"/>
  <c r="BT41"/>
  <c r="BS41"/>
  <c r="BR41"/>
  <c r="BQ41"/>
  <c r="BO41"/>
  <c r="BN41"/>
  <c r="BM41"/>
  <c r="BL41"/>
  <c r="BK41"/>
  <c r="BJ41"/>
  <c r="BI41"/>
  <c r="BH41"/>
  <c r="BG41"/>
  <c r="BF41"/>
  <c r="BE41"/>
  <c r="BD41"/>
  <c r="BC41"/>
  <c r="BB41"/>
  <c r="AZ41"/>
  <c r="AY41"/>
  <c r="AW41"/>
  <c r="AV41"/>
  <c r="AU41"/>
  <c r="AT41"/>
  <c r="AS41"/>
  <c r="AP41"/>
  <c r="AO41"/>
  <c r="AN41"/>
  <c r="AM41"/>
  <c r="AL41"/>
  <c r="AK41"/>
  <c r="AJ41"/>
  <c r="AI41"/>
  <c r="AH41"/>
  <c r="AG41"/>
  <c r="AF41"/>
  <c r="AD41"/>
  <c r="AC41"/>
  <c r="AB41"/>
  <c r="AA41"/>
  <c r="Z41"/>
  <c r="Y41"/>
  <c r="X41"/>
  <c r="W41"/>
  <c r="V41"/>
  <c r="U41"/>
  <c r="T41"/>
  <c r="R41"/>
  <c r="Q41"/>
  <c r="P41"/>
  <c r="O41"/>
  <c r="N41"/>
  <c r="M41"/>
  <c r="L41"/>
  <c r="K41"/>
  <c r="J41"/>
  <c r="I41"/>
  <c r="H41"/>
  <c r="G41"/>
  <c r="F41"/>
  <c r="E41"/>
  <c r="D41"/>
  <c r="C41"/>
  <c r="DH40"/>
  <c r="DG40"/>
  <c r="DF40"/>
  <c r="DE40"/>
  <c r="DD40"/>
  <c r="DB40"/>
  <c r="DA40"/>
  <c r="CZ40"/>
  <c r="CY40"/>
  <c r="CX40"/>
  <c r="CW40"/>
  <c r="CV40"/>
  <c r="CU40"/>
  <c r="CT40"/>
  <c r="CS40"/>
  <c r="CR40"/>
  <c r="CQ40"/>
  <c r="CP40"/>
  <c r="CO40"/>
  <c r="CN40"/>
  <c r="CM40"/>
  <c r="CL40"/>
  <c r="CK40"/>
  <c r="CJ40"/>
  <c r="CI40"/>
  <c r="CH40"/>
  <c r="CG40"/>
  <c r="CD40"/>
  <c r="CC40"/>
  <c r="CB40"/>
  <c r="CA40"/>
  <c r="BZ40"/>
  <c r="BY40"/>
  <c r="BX40"/>
  <c r="BW40"/>
  <c r="BV40"/>
  <c r="BU40"/>
  <c r="BT40"/>
  <c r="BS40"/>
  <c r="BR40"/>
  <c r="BQ40"/>
  <c r="BO40"/>
  <c r="BN40"/>
  <c r="BM40"/>
  <c r="BL40"/>
  <c r="BK40"/>
  <c r="BJ40"/>
  <c r="BI40"/>
  <c r="BH40"/>
  <c r="BG40"/>
  <c r="BF40"/>
  <c r="BE40"/>
  <c r="BD40"/>
  <c r="BC40"/>
  <c r="BB40"/>
  <c r="AZ40"/>
  <c r="AY40"/>
  <c r="AW40"/>
  <c r="AV40"/>
  <c r="AU40"/>
  <c r="AT40"/>
  <c r="AS40"/>
  <c r="AP40"/>
  <c r="AO40"/>
  <c r="AN40"/>
  <c r="AM40"/>
  <c r="AL40"/>
  <c r="AK40"/>
  <c r="AJ40"/>
  <c r="AI40"/>
  <c r="AH40"/>
  <c r="AG40"/>
  <c r="AF40"/>
  <c r="AD40"/>
  <c r="AC40"/>
  <c r="AB40"/>
  <c r="AA40"/>
  <c r="Z40"/>
  <c r="Y40"/>
  <c r="X40"/>
  <c r="W40"/>
  <c r="V40"/>
  <c r="U40"/>
  <c r="T40"/>
  <c r="R40"/>
  <c r="Q40"/>
  <c r="P40"/>
  <c r="O40"/>
  <c r="N40"/>
  <c r="M40"/>
  <c r="L40"/>
  <c r="K40"/>
  <c r="J40"/>
  <c r="I40"/>
  <c r="H40"/>
  <c r="G40"/>
  <c r="F40"/>
  <c r="E40"/>
  <c r="D40"/>
  <c r="C40"/>
  <c r="DH39"/>
  <c r="DG39"/>
  <c r="DF39"/>
  <c r="DE39"/>
  <c r="DD39"/>
  <c r="DB39"/>
  <c r="DA39"/>
  <c r="CZ39"/>
  <c r="CY39"/>
  <c r="CX39"/>
  <c r="CW39"/>
  <c r="CV39"/>
  <c r="CU39"/>
  <c r="CT39"/>
  <c r="CS39"/>
  <c r="CR39"/>
  <c r="CQ39"/>
  <c r="CP39"/>
  <c r="CO39"/>
  <c r="CN39"/>
  <c r="CM39"/>
  <c r="CL39"/>
  <c r="CK39"/>
  <c r="CJ39"/>
  <c r="CI39"/>
  <c r="CH39"/>
  <c r="CG39"/>
  <c r="CD39"/>
  <c r="CC39"/>
  <c r="CB39"/>
  <c r="CA39"/>
  <c r="BZ39"/>
  <c r="BY39"/>
  <c r="BX39"/>
  <c r="BW39"/>
  <c r="BV39"/>
  <c r="BU39"/>
  <c r="BT39"/>
  <c r="BS39"/>
  <c r="BR39"/>
  <c r="BQ39"/>
  <c r="BO39"/>
  <c r="BN39"/>
  <c r="BM39"/>
  <c r="BL39"/>
  <c r="BK39"/>
  <c r="BJ39"/>
  <c r="BI39"/>
  <c r="BH39"/>
  <c r="BG39"/>
  <c r="BF39"/>
  <c r="BE39"/>
  <c r="BD39"/>
  <c r="BC39"/>
  <c r="BB39"/>
  <c r="AZ39"/>
  <c r="AY39"/>
  <c r="AW39"/>
  <c r="AV39"/>
  <c r="AU39"/>
  <c r="AT39"/>
  <c r="AS39"/>
  <c r="AP39"/>
  <c r="AO39"/>
  <c r="AN39"/>
  <c r="AM39"/>
  <c r="AL39"/>
  <c r="AK39"/>
  <c r="AJ39"/>
  <c r="AI39"/>
  <c r="AH39"/>
  <c r="AG39"/>
  <c r="AF39"/>
  <c r="AD39"/>
  <c r="AC39"/>
  <c r="AB39"/>
  <c r="AA39"/>
  <c r="Z39"/>
  <c r="Y39"/>
  <c r="X39"/>
  <c r="W39"/>
  <c r="V39"/>
  <c r="U39"/>
  <c r="T39"/>
  <c r="R39"/>
  <c r="Q39"/>
  <c r="P39"/>
  <c r="O39"/>
  <c r="N39"/>
  <c r="M39"/>
  <c r="L39"/>
  <c r="K39"/>
  <c r="J39"/>
  <c r="I39"/>
  <c r="H39"/>
  <c r="G39"/>
  <c r="F39"/>
  <c r="E39"/>
  <c r="D39"/>
  <c r="C39"/>
  <c r="DH38"/>
  <c r="DG38"/>
  <c r="DF38"/>
  <c r="DE38"/>
  <c r="DD38"/>
  <c r="DC38"/>
  <c r="DB38"/>
  <c r="DA38"/>
  <c r="CZ38"/>
  <c r="CY38"/>
  <c r="CX38"/>
  <c r="CW38"/>
  <c r="CV38"/>
  <c r="CU38"/>
  <c r="CT38"/>
  <c r="CS38"/>
  <c r="CR38"/>
  <c r="CQ38"/>
  <c r="CP38"/>
  <c r="CO38"/>
  <c r="CN38"/>
  <c r="CM38"/>
  <c r="CL38"/>
  <c r="CK38"/>
  <c r="CJ38"/>
  <c r="CI38"/>
  <c r="CH38"/>
  <c r="CG38"/>
  <c r="CD38"/>
  <c r="CC38"/>
  <c r="CB38"/>
  <c r="CA38"/>
  <c r="BZ38"/>
  <c r="BY38"/>
  <c r="BX38"/>
  <c r="BW38"/>
  <c r="BV38"/>
  <c r="BU38"/>
  <c r="BT38"/>
  <c r="BS38"/>
  <c r="BR38"/>
  <c r="BQ38"/>
  <c r="BO38"/>
  <c r="BN38"/>
  <c r="BM38"/>
  <c r="BL38"/>
  <c r="BK38"/>
  <c r="BJ38"/>
  <c r="BI38"/>
  <c r="BH38"/>
  <c r="BG38"/>
  <c r="BF38"/>
  <c r="BE38"/>
  <c r="BD38"/>
  <c r="BC38"/>
  <c r="BB38"/>
  <c r="AZ38"/>
  <c r="AY38"/>
  <c r="AW38"/>
  <c r="AV38"/>
  <c r="AU38"/>
  <c r="AT38"/>
  <c r="AS38"/>
  <c r="AP38"/>
  <c r="AO38"/>
  <c r="AN38"/>
  <c r="AM38"/>
  <c r="AL38"/>
  <c r="AK38"/>
  <c r="AJ38"/>
  <c r="AI38"/>
  <c r="AH38"/>
  <c r="AG38"/>
  <c r="AF38"/>
  <c r="AD38"/>
  <c r="AC38"/>
  <c r="AB38"/>
  <c r="AA38"/>
  <c r="Z38"/>
  <c r="Y38"/>
  <c r="X38"/>
  <c r="W38"/>
  <c r="V38"/>
  <c r="U38"/>
  <c r="T38"/>
  <c r="R38"/>
  <c r="Q38"/>
  <c r="P38"/>
  <c r="O38"/>
  <c r="N38"/>
  <c r="M38"/>
  <c r="L38"/>
  <c r="K38"/>
  <c r="J38"/>
  <c r="I38"/>
  <c r="H38"/>
  <c r="G38"/>
  <c r="F38"/>
  <c r="E38"/>
  <c r="D38"/>
  <c r="C38"/>
  <c r="DH37"/>
  <c r="DG37"/>
  <c r="DF37"/>
  <c r="DE37"/>
  <c r="DD37"/>
  <c r="DC37"/>
  <c r="DB37"/>
  <c r="DA37"/>
  <c r="CZ37"/>
  <c r="CY37"/>
  <c r="CX37"/>
  <c r="CW37"/>
  <c r="CV37"/>
  <c r="CU37"/>
  <c r="CT37"/>
  <c r="CS37"/>
  <c r="CR37"/>
  <c r="CQ37"/>
  <c r="CP37"/>
  <c r="CO37"/>
  <c r="CN37"/>
  <c r="CM37"/>
  <c r="CL37"/>
  <c r="CK37"/>
  <c r="CJ37"/>
  <c r="CI37"/>
  <c r="CH37"/>
  <c r="CG37"/>
  <c r="CD37"/>
  <c r="CC37"/>
  <c r="CB37"/>
  <c r="CA37"/>
  <c r="BZ37"/>
  <c r="BY37"/>
  <c r="BX37"/>
  <c r="BW37"/>
  <c r="BV37"/>
  <c r="BU37"/>
  <c r="BT37"/>
  <c r="BS37"/>
  <c r="BR37"/>
  <c r="BQ37"/>
  <c r="BO37"/>
  <c r="BN37"/>
  <c r="BM37"/>
  <c r="BL37"/>
  <c r="BK37"/>
  <c r="BJ37"/>
  <c r="BI37"/>
  <c r="BH37"/>
  <c r="BG37"/>
  <c r="BF37"/>
  <c r="BE37"/>
  <c r="BD37"/>
  <c r="BC37"/>
  <c r="BB37"/>
  <c r="AZ37"/>
  <c r="AY37"/>
  <c r="AW37"/>
  <c r="AV37"/>
  <c r="AU37"/>
  <c r="AT37"/>
  <c r="AS37"/>
  <c r="AP37"/>
  <c r="AO37"/>
  <c r="AN37"/>
  <c r="AM37"/>
  <c r="AL37"/>
  <c r="AK37"/>
  <c r="AJ37"/>
  <c r="AI37"/>
  <c r="AH37"/>
  <c r="AG37"/>
  <c r="AF37"/>
  <c r="AD37"/>
  <c r="AC37"/>
  <c r="AB37"/>
  <c r="AA37"/>
  <c r="Z37"/>
  <c r="Y37"/>
  <c r="X37"/>
  <c r="W37"/>
  <c r="V37"/>
  <c r="U37"/>
  <c r="T37"/>
  <c r="R37"/>
  <c r="Q37"/>
  <c r="P37"/>
  <c r="O37"/>
  <c r="N37"/>
  <c r="M37"/>
  <c r="L37"/>
  <c r="K37"/>
  <c r="J37"/>
  <c r="I37"/>
  <c r="H37"/>
  <c r="G37"/>
  <c r="F37"/>
  <c r="E37"/>
  <c r="D37"/>
  <c r="DH25"/>
  <c r="DG25"/>
  <c r="DF25"/>
  <c r="DE25"/>
  <c r="DD25"/>
  <c r="DC25"/>
  <c r="DB25"/>
  <c r="DA25"/>
  <c r="CZ25"/>
  <c r="CY25"/>
  <c r="CX25"/>
  <c r="CW25"/>
  <c r="CV25"/>
  <c r="CU25"/>
  <c r="CT25"/>
  <c r="CS25"/>
  <c r="CR25"/>
  <c r="CQ25"/>
  <c r="CP25"/>
  <c r="CO25"/>
  <c r="CN25"/>
  <c r="CM25"/>
  <c r="CL25"/>
  <c r="CK25"/>
  <c r="CJ25"/>
  <c r="CI25"/>
  <c r="CH25"/>
  <c r="CG25"/>
  <c r="CD25"/>
  <c r="CC25"/>
  <c r="CB25"/>
  <c r="CA25"/>
  <c r="BZ25"/>
  <c r="BY25"/>
  <c r="BX25"/>
  <c r="BW25"/>
  <c r="BV25"/>
  <c r="BU25"/>
  <c r="BT25"/>
  <c r="BS25"/>
  <c r="BR25"/>
  <c r="BQ25"/>
  <c r="BO25"/>
  <c r="BN25"/>
  <c r="BM25"/>
  <c r="BL25"/>
  <c r="BK25"/>
  <c r="BJ25"/>
  <c r="BI25"/>
  <c r="BH25"/>
  <c r="BG25"/>
  <c r="BF25"/>
  <c r="BE25"/>
  <c r="BD25"/>
  <c r="BC25"/>
  <c r="BB25"/>
  <c r="AZ25"/>
  <c r="AY25"/>
  <c r="AW25"/>
  <c r="AV25"/>
  <c r="AU25"/>
  <c r="AT25"/>
  <c r="AS25"/>
  <c r="AP25"/>
  <c r="AO25"/>
  <c r="AN25"/>
  <c r="AM25"/>
  <c r="AL25"/>
  <c r="AK25"/>
  <c r="AJ25"/>
  <c r="AI25"/>
  <c r="AH25"/>
  <c r="AG25"/>
  <c r="AF25"/>
  <c r="AD25"/>
  <c r="AC25"/>
  <c r="AB25"/>
  <c r="AA25"/>
  <c r="Z25"/>
  <c r="Y25"/>
  <c r="X25"/>
  <c r="W25"/>
  <c r="V25"/>
  <c r="U25"/>
  <c r="T25"/>
  <c r="R25"/>
  <c r="Q25"/>
  <c r="P25"/>
  <c r="O25"/>
  <c r="N25"/>
  <c r="M25"/>
  <c r="L25"/>
  <c r="K25"/>
  <c r="J25"/>
  <c r="I25"/>
  <c r="H25"/>
  <c r="G25"/>
  <c r="F25"/>
  <c r="E25"/>
  <c r="D25"/>
  <c r="C25"/>
  <c r="DH24"/>
  <c r="DG24"/>
  <c r="DF24"/>
  <c r="DE24"/>
  <c r="DD24"/>
  <c r="DC24"/>
  <c r="DB24"/>
  <c r="DA24"/>
  <c r="CZ24"/>
  <c r="CY24"/>
  <c r="CX24"/>
  <c r="CW24"/>
  <c r="CV24"/>
  <c r="CU24"/>
  <c r="CT24"/>
  <c r="CS24"/>
  <c r="CR24"/>
  <c r="CQ24"/>
  <c r="CP24"/>
  <c r="CO24"/>
  <c r="CN24"/>
  <c r="CM24"/>
  <c r="CL24"/>
  <c r="CK24"/>
  <c r="CJ24"/>
  <c r="CI24"/>
  <c r="CH24"/>
  <c r="CG24"/>
  <c r="CD24"/>
  <c r="CC24"/>
  <c r="CB24"/>
  <c r="CA24"/>
  <c r="BZ24"/>
  <c r="BY24"/>
  <c r="BX24"/>
  <c r="BW24"/>
  <c r="BV24"/>
  <c r="BU24"/>
  <c r="BT24"/>
  <c r="BS24"/>
  <c r="BR24"/>
  <c r="BQ24"/>
  <c r="BO24"/>
  <c r="BN24"/>
  <c r="BM24"/>
  <c r="BL24"/>
  <c r="BK24"/>
  <c r="BJ24"/>
  <c r="BI24"/>
  <c r="BH24"/>
  <c r="BG24"/>
  <c r="BF24"/>
  <c r="BE24"/>
  <c r="BD24"/>
  <c r="BC24"/>
  <c r="BB24"/>
  <c r="AZ24"/>
  <c r="AY24"/>
  <c r="AW24"/>
  <c r="AV24"/>
  <c r="AU24"/>
  <c r="AT24"/>
  <c r="AS24"/>
  <c r="AP24"/>
  <c r="AO24"/>
  <c r="AN24"/>
  <c r="AM24"/>
  <c r="AL24"/>
  <c r="AK24"/>
  <c r="AJ24"/>
  <c r="AI24"/>
  <c r="AH24"/>
  <c r="AG24"/>
  <c r="AF24"/>
  <c r="AD24"/>
  <c r="AC24"/>
  <c r="AB24"/>
  <c r="AA24"/>
  <c r="Z24"/>
  <c r="Y24"/>
  <c r="X24"/>
  <c r="W24"/>
  <c r="V24"/>
  <c r="U24"/>
  <c r="T24"/>
  <c r="R24"/>
  <c r="Q24"/>
  <c r="P24"/>
  <c r="O24"/>
  <c r="N24"/>
  <c r="M24"/>
  <c r="L24"/>
  <c r="K24"/>
  <c r="J24"/>
  <c r="I24"/>
  <c r="H24"/>
  <c r="G24"/>
  <c r="F24"/>
  <c r="E24"/>
  <c r="D24"/>
  <c r="C24"/>
  <c r="DH23"/>
  <c r="DG23"/>
  <c r="DF23"/>
  <c r="DE23"/>
  <c r="DD23"/>
  <c r="DC23"/>
  <c r="DB23"/>
  <c r="DA23"/>
  <c r="CZ23"/>
  <c r="CY23"/>
  <c r="CX23"/>
  <c r="CW23"/>
  <c r="CV23"/>
  <c r="CU23"/>
  <c r="CT23"/>
  <c r="CS23"/>
  <c r="CR23"/>
  <c r="CQ23"/>
  <c r="CP23"/>
  <c r="CO23"/>
  <c r="CN23"/>
  <c r="CM23"/>
  <c r="CL23"/>
  <c r="CK23"/>
  <c r="CJ23"/>
  <c r="CI23"/>
  <c r="CH23"/>
  <c r="CG23"/>
  <c r="CD23"/>
  <c r="CC23"/>
  <c r="CB23"/>
  <c r="CA23"/>
  <c r="BZ23"/>
  <c r="BY23"/>
  <c r="BX23"/>
  <c r="BW23"/>
  <c r="BV23"/>
  <c r="BU23"/>
  <c r="BT23"/>
  <c r="BS23"/>
  <c r="BR23"/>
  <c r="BQ23"/>
  <c r="BO23"/>
  <c r="BN23"/>
  <c r="BM23"/>
  <c r="BL23"/>
  <c r="BK23"/>
  <c r="BJ23"/>
  <c r="BI23"/>
  <c r="BH23"/>
  <c r="BG23"/>
  <c r="BF23"/>
  <c r="BE23"/>
  <c r="BD23"/>
  <c r="BC23"/>
  <c r="BB23"/>
  <c r="AZ23"/>
  <c r="AY23"/>
  <c r="AW23"/>
  <c r="AV23"/>
  <c r="AU23"/>
  <c r="AT23"/>
  <c r="AS23"/>
  <c r="AP23"/>
  <c r="AO23"/>
  <c r="AN23"/>
  <c r="AM23"/>
  <c r="AL23"/>
  <c r="AK23"/>
  <c r="AJ23"/>
  <c r="AI23"/>
  <c r="AH23"/>
  <c r="AG23"/>
  <c r="AF23"/>
  <c r="AD23"/>
  <c r="AC23"/>
  <c r="AB23"/>
  <c r="AA23"/>
  <c r="Z23"/>
  <c r="Y23"/>
  <c r="X23"/>
  <c r="W23"/>
  <c r="V23"/>
  <c r="U23"/>
  <c r="T23"/>
  <c r="R23"/>
  <c r="Q23"/>
  <c r="P23"/>
  <c r="O23"/>
  <c r="N23"/>
  <c r="M23"/>
  <c r="L23"/>
  <c r="K23"/>
  <c r="J23"/>
  <c r="I23"/>
  <c r="H23"/>
  <c r="G23"/>
  <c r="F23"/>
  <c r="E23"/>
  <c r="D23"/>
  <c r="C23"/>
  <c r="DH22"/>
  <c r="DG22"/>
  <c r="DF22"/>
  <c r="DE22"/>
  <c r="DD22"/>
  <c r="DC22"/>
  <c r="DB22"/>
  <c r="DA22"/>
  <c r="CZ22"/>
  <c r="CY22"/>
  <c r="CX22"/>
  <c r="CW22"/>
  <c r="CV22"/>
  <c r="CU22"/>
  <c r="CT22"/>
  <c r="CS22"/>
  <c r="CR22"/>
  <c r="CQ22"/>
  <c r="CP22"/>
  <c r="CO22"/>
  <c r="CN22"/>
  <c r="CM22"/>
  <c r="CL22"/>
  <c r="CK22"/>
  <c r="CJ22"/>
  <c r="CI22"/>
  <c r="CH22"/>
  <c r="CG22"/>
  <c r="CD22"/>
  <c r="CC22"/>
  <c r="CB22"/>
  <c r="CA22"/>
  <c r="BZ22"/>
  <c r="BY22"/>
  <c r="BX22"/>
  <c r="BW22"/>
  <c r="BV22"/>
  <c r="BU22"/>
  <c r="BT22"/>
  <c r="BS22"/>
  <c r="BR22"/>
  <c r="BQ22"/>
  <c r="BO22"/>
  <c r="BN22"/>
  <c r="BM22"/>
  <c r="BL22"/>
  <c r="BK22"/>
  <c r="BJ22"/>
  <c r="BI22"/>
  <c r="BH22"/>
  <c r="BG22"/>
  <c r="BF22"/>
  <c r="BE22"/>
  <c r="BD22"/>
  <c r="BC22"/>
  <c r="BB22"/>
  <c r="AZ22"/>
  <c r="AY22"/>
  <c r="AW22"/>
  <c r="AV22"/>
  <c r="AU22"/>
  <c r="AT22"/>
  <c r="AS22"/>
  <c r="AP22"/>
  <c r="AO22"/>
  <c r="AN22"/>
  <c r="AM22"/>
  <c r="AL22"/>
  <c r="AK22"/>
  <c r="AJ22"/>
  <c r="AI22"/>
  <c r="AH22"/>
  <c r="AG22"/>
  <c r="AF22"/>
  <c r="AD22"/>
  <c r="AC22"/>
  <c r="AB22"/>
  <c r="AA22"/>
  <c r="Z22"/>
  <c r="Y22"/>
  <c r="X22"/>
  <c r="W22"/>
  <c r="V22"/>
  <c r="U22"/>
  <c r="T22"/>
  <c r="R22"/>
  <c r="Q22"/>
  <c r="P22"/>
  <c r="O22"/>
  <c r="N22"/>
  <c r="M22"/>
  <c r="L22"/>
  <c r="K22"/>
  <c r="J22"/>
  <c r="I22"/>
  <c r="H22"/>
  <c r="G22"/>
  <c r="F22"/>
  <c r="E22"/>
  <c r="D22"/>
  <c r="C22"/>
  <c r="DH21"/>
  <c r="DG21"/>
  <c r="DF21"/>
  <c r="DE21"/>
  <c r="DD21"/>
  <c r="DC21"/>
  <c r="DB21"/>
  <c r="DA21"/>
  <c r="CZ21"/>
  <c r="CY21"/>
  <c r="CX21"/>
  <c r="CW21"/>
  <c r="CV21"/>
  <c r="CU21"/>
  <c r="CT21"/>
  <c r="CS21"/>
  <c r="CR21"/>
  <c r="CQ21"/>
  <c r="CP21"/>
  <c r="CO21"/>
  <c r="CN21"/>
  <c r="CM21"/>
  <c r="CL21"/>
  <c r="CK21"/>
  <c r="CJ21"/>
  <c r="CI21"/>
  <c r="CH21"/>
  <c r="CG21"/>
  <c r="CD21"/>
  <c r="CC21"/>
  <c r="CB21"/>
  <c r="CA21"/>
  <c r="BZ21"/>
  <c r="BY21"/>
  <c r="BX21"/>
  <c r="BW21"/>
  <c r="BV21"/>
  <c r="BU21"/>
  <c r="BT21"/>
  <c r="BS21"/>
  <c r="BR21"/>
  <c r="BQ21"/>
  <c r="BO21"/>
  <c r="BN21"/>
  <c r="BM21"/>
  <c r="BL21"/>
  <c r="BK21"/>
  <c r="BJ21"/>
  <c r="BI21"/>
  <c r="BH21"/>
  <c r="BG21"/>
  <c r="BF21"/>
  <c r="BE21"/>
  <c r="BD21"/>
  <c r="BC21"/>
  <c r="BB21"/>
  <c r="AZ21"/>
  <c r="AY21"/>
  <c r="AW21"/>
  <c r="AV21"/>
  <c r="AU21"/>
  <c r="AT21"/>
  <c r="AS21"/>
  <c r="AP21"/>
  <c r="AO21"/>
  <c r="AN21"/>
  <c r="AM21"/>
  <c r="AL21"/>
  <c r="AK21"/>
  <c r="AJ21"/>
  <c r="AI21"/>
  <c r="AH21"/>
  <c r="AG21"/>
  <c r="AF21"/>
  <c r="AD21"/>
  <c r="AC21"/>
  <c r="AB21"/>
  <c r="AA21"/>
  <c r="Z21"/>
  <c r="Y21"/>
  <c r="X21"/>
  <c r="W21"/>
  <c r="V21"/>
  <c r="U21"/>
  <c r="T21"/>
  <c r="R21"/>
  <c r="Q21"/>
  <c r="P21"/>
  <c r="O21"/>
  <c r="N21"/>
  <c r="M21"/>
  <c r="L21"/>
  <c r="K21"/>
  <c r="J21"/>
  <c r="I21"/>
  <c r="H21"/>
  <c r="G21"/>
  <c r="F21"/>
  <c r="E21"/>
  <c r="D21"/>
  <c r="C21"/>
  <c r="DH20"/>
  <c r="DG20"/>
  <c r="DF20"/>
  <c r="DE20"/>
  <c r="DD20"/>
  <c r="DC20"/>
  <c r="DB20"/>
  <c r="DA20"/>
  <c r="CZ20"/>
  <c r="CY20"/>
  <c r="CX20"/>
  <c r="CW20"/>
  <c r="CV20"/>
  <c r="CU20"/>
  <c r="CT20"/>
  <c r="CS20"/>
  <c r="CR20"/>
  <c r="CQ20"/>
  <c r="CP20"/>
  <c r="CO20"/>
  <c r="CN20"/>
  <c r="CM20"/>
  <c r="CL20"/>
  <c r="CK20"/>
  <c r="CJ20"/>
  <c r="CI20"/>
  <c r="CH20"/>
  <c r="CG20"/>
  <c r="CD20"/>
  <c r="CC20"/>
  <c r="CB20"/>
  <c r="CA20"/>
  <c r="BZ20"/>
  <c r="BY20"/>
  <c r="BX20"/>
  <c r="BW20"/>
  <c r="BV20"/>
  <c r="BU20"/>
  <c r="BT20"/>
  <c r="BS20"/>
  <c r="BR20"/>
  <c r="BQ20"/>
  <c r="BO20"/>
  <c r="BN20"/>
  <c r="BM20"/>
  <c r="BL20"/>
  <c r="BK20"/>
  <c r="BJ20"/>
  <c r="BI20"/>
  <c r="BH20"/>
  <c r="BG20"/>
  <c r="BF20"/>
  <c r="BE20"/>
  <c r="BD20"/>
  <c r="BC20"/>
  <c r="BB20"/>
  <c r="AZ20"/>
  <c r="AY20"/>
  <c r="AW20"/>
  <c r="AV20"/>
  <c r="AU20"/>
  <c r="AT20"/>
  <c r="AS20"/>
  <c r="AP20"/>
  <c r="AO20"/>
  <c r="AN20"/>
  <c r="AM20"/>
  <c r="AL20"/>
  <c r="AK20"/>
  <c r="AJ20"/>
  <c r="AI20"/>
  <c r="AH20"/>
  <c r="AG20"/>
  <c r="AF20"/>
  <c r="AD20"/>
  <c r="AC20"/>
  <c r="AB20"/>
  <c r="AA20"/>
  <c r="Z20"/>
  <c r="Y20"/>
  <c r="X20"/>
  <c r="W20"/>
  <c r="V20"/>
  <c r="U20"/>
  <c r="T20"/>
  <c r="R20"/>
  <c r="Q20"/>
  <c r="P20"/>
  <c r="O20"/>
  <c r="N20"/>
  <c r="M20"/>
  <c r="L20"/>
  <c r="K20"/>
  <c r="J20"/>
  <c r="I20"/>
  <c r="H20"/>
  <c r="G20"/>
  <c r="F20"/>
  <c r="E20"/>
  <c r="D20"/>
  <c r="C20"/>
  <c r="DH19"/>
  <c r="DG19"/>
  <c r="DF19"/>
  <c r="DE19"/>
  <c r="DD19"/>
  <c r="DC19"/>
  <c r="DB19"/>
  <c r="DA19"/>
  <c r="CZ19"/>
  <c r="CY19"/>
  <c r="CX19"/>
  <c r="CW19"/>
  <c r="CV19"/>
  <c r="CU19"/>
  <c r="CT19"/>
  <c r="CS19"/>
  <c r="CR19"/>
  <c r="CQ19"/>
  <c r="CP19"/>
  <c r="CO19"/>
  <c r="CN19"/>
  <c r="CM19"/>
  <c r="CL19"/>
  <c r="CK19"/>
  <c r="CJ19"/>
  <c r="CI19"/>
  <c r="CH19"/>
  <c r="CG19"/>
  <c r="CD19"/>
  <c r="CC19"/>
  <c r="CB19"/>
  <c r="CA19"/>
  <c r="BZ19"/>
  <c r="BY19"/>
  <c r="BX19"/>
  <c r="BW19"/>
  <c r="BV19"/>
  <c r="BU19"/>
  <c r="BT19"/>
  <c r="BS19"/>
  <c r="BR19"/>
  <c r="BQ19"/>
  <c r="BO19"/>
  <c r="BN19"/>
  <c r="BM19"/>
  <c r="BL19"/>
  <c r="BK19"/>
  <c r="BJ19"/>
  <c r="BI19"/>
  <c r="BH19"/>
  <c r="BG19"/>
  <c r="BF19"/>
  <c r="BE19"/>
  <c r="BD19"/>
  <c r="BC19"/>
  <c r="BB19"/>
  <c r="AZ19"/>
  <c r="AY19"/>
  <c r="AW19"/>
  <c r="AV19"/>
  <c r="AU19"/>
  <c r="AT19"/>
  <c r="AS19"/>
  <c r="AP19"/>
  <c r="AO19"/>
  <c r="AN19"/>
  <c r="AM19"/>
  <c r="AL19"/>
  <c r="AK19"/>
  <c r="AJ19"/>
  <c r="AI19"/>
  <c r="AH19"/>
  <c r="AG19"/>
  <c r="AF19"/>
  <c r="AD19"/>
  <c r="AC19"/>
  <c r="AB19"/>
  <c r="AA19"/>
  <c r="Z19"/>
  <c r="Y19"/>
  <c r="X19"/>
  <c r="W19"/>
  <c r="V19"/>
  <c r="U19"/>
  <c r="T19"/>
  <c r="R19"/>
  <c r="Q19"/>
  <c r="P19"/>
  <c r="O19"/>
  <c r="N19"/>
  <c r="M19"/>
  <c r="L19"/>
  <c r="K19"/>
  <c r="J19"/>
  <c r="I19"/>
  <c r="H19"/>
  <c r="G19"/>
  <c r="F19"/>
  <c r="E19"/>
  <c r="D19"/>
  <c r="C19"/>
  <c r="DH18"/>
  <c r="DG18"/>
  <c r="DF18"/>
  <c r="DE18"/>
  <c r="DD18"/>
  <c r="DC18"/>
  <c r="DB18"/>
  <c r="DA18"/>
  <c r="CZ18"/>
  <c r="CY18"/>
  <c r="CX18"/>
  <c r="CW18"/>
  <c r="CV18"/>
  <c r="CU18"/>
  <c r="CT18"/>
  <c r="CS18"/>
  <c r="CR18"/>
  <c r="CQ18"/>
  <c r="CP18"/>
  <c r="CO18"/>
  <c r="CN18"/>
  <c r="CM18"/>
  <c r="CL18"/>
  <c r="CK18"/>
  <c r="CJ18"/>
  <c r="CI18"/>
  <c r="CH18"/>
  <c r="CG18"/>
  <c r="CD18"/>
  <c r="CC18"/>
  <c r="CB18"/>
  <c r="CA18"/>
  <c r="BZ18"/>
  <c r="BY18"/>
  <c r="BX18"/>
  <c r="BW18"/>
  <c r="BV18"/>
  <c r="BU18"/>
  <c r="BT18"/>
  <c r="BS18"/>
  <c r="BR18"/>
  <c r="BQ18"/>
  <c r="BO18"/>
  <c r="BN18"/>
  <c r="BM18"/>
  <c r="BL18"/>
  <c r="BK18"/>
  <c r="BJ18"/>
  <c r="BI18"/>
  <c r="BH18"/>
  <c r="BG18"/>
  <c r="BF18"/>
  <c r="BE18"/>
  <c r="BD18"/>
  <c r="BC18"/>
  <c r="BB18"/>
  <c r="AZ18"/>
  <c r="AY18"/>
  <c r="AW18"/>
  <c r="AV18"/>
  <c r="AU18"/>
  <c r="AT18"/>
  <c r="AS18"/>
  <c r="AP18"/>
  <c r="AO18"/>
  <c r="AN18"/>
  <c r="AM18"/>
  <c r="AL18"/>
  <c r="AK18"/>
  <c r="AJ18"/>
  <c r="AI18"/>
  <c r="AH18"/>
  <c r="AG18"/>
  <c r="AF18"/>
  <c r="AD18"/>
  <c r="AC18"/>
  <c r="AB18"/>
  <c r="AA18"/>
  <c r="Z18"/>
  <c r="Y18"/>
  <c r="X18"/>
  <c r="W18"/>
  <c r="V18"/>
  <c r="U18"/>
  <c r="T18"/>
  <c r="R18"/>
  <c r="Q18"/>
  <c r="P18"/>
  <c r="O18"/>
  <c r="N18"/>
  <c r="M18"/>
  <c r="L18"/>
  <c r="K18"/>
  <c r="J18"/>
  <c r="I18"/>
  <c r="H18"/>
  <c r="G18"/>
  <c r="F18"/>
  <c r="E18"/>
  <c r="D18"/>
  <c r="C18"/>
  <c r="DH17"/>
  <c r="DG17"/>
  <c r="DF17"/>
  <c r="DE17"/>
  <c r="DD17"/>
  <c r="DC17"/>
  <c r="DB17"/>
  <c r="DA17"/>
  <c r="CZ17"/>
  <c r="CY17"/>
  <c r="CX17"/>
  <c r="CW17"/>
  <c r="CV17"/>
  <c r="CU17"/>
  <c r="CT17"/>
  <c r="CS17"/>
  <c r="CR17"/>
  <c r="CQ17"/>
  <c r="CP17"/>
  <c r="CO17"/>
  <c r="CN17"/>
  <c r="CM17"/>
  <c r="CL17"/>
  <c r="CK17"/>
  <c r="CJ17"/>
  <c r="CI17"/>
  <c r="CH17"/>
  <c r="CG17"/>
  <c r="CD17"/>
  <c r="CC17"/>
  <c r="CB17"/>
  <c r="CA17"/>
  <c r="BZ17"/>
  <c r="BY17"/>
  <c r="BX17"/>
  <c r="BW17"/>
  <c r="BV17"/>
  <c r="BU17"/>
  <c r="BT17"/>
  <c r="BS17"/>
  <c r="BR17"/>
  <c r="BQ17"/>
  <c r="BO17"/>
  <c r="BN17"/>
  <c r="BM17"/>
  <c r="BL17"/>
  <c r="BK17"/>
  <c r="BJ17"/>
  <c r="BI17"/>
  <c r="BH17"/>
  <c r="BG17"/>
  <c r="BF17"/>
  <c r="BE17"/>
  <c r="BD17"/>
  <c r="BC17"/>
  <c r="BB17"/>
  <c r="AZ17"/>
  <c r="AY17"/>
  <c r="AW17"/>
  <c r="AV17"/>
  <c r="AU17"/>
  <c r="AT17"/>
  <c r="AS17"/>
  <c r="AP17"/>
  <c r="AO17"/>
  <c r="AN17"/>
  <c r="AM17"/>
  <c r="AL17"/>
  <c r="AK17"/>
  <c r="AJ17"/>
  <c r="AI17"/>
  <c r="AH17"/>
  <c r="AG17"/>
  <c r="AF17"/>
  <c r="AD17"/>
  <c r="AC17"/>
  <c r="AB17"/>
  <c r="AA17"/>
  <c r="Z17"/>
  <c r="Y17"/>
  <c r="X17"/>
  <c r="W17"/>
  <c r="V17"/>
  <c r="U17"/>
  <c r="T17"/>
  <c r="R17"/>
  <c r="Q17"/>
  <c r="P17"/>
  <c r="O17"/>
  <c r="N17"/>
  <c r="M17"/>
  <c r="L17"/>
  <c r="K17"/>
  <c r="J17"/>
  <c r="I17"/>
  <c r="H17"/>
  <c r="G17"/>
  <c r="F17"/>
  <c r="E17"/>
  <c r="D17"/>
  <c r="C17"/>
  <c r="DH16"/>
  <c r="DG16"/>
  <c r="DF16"/>
  <c r="DE16"/>
  <c r="DD16"/>
  <c r="DC16"/>
  <c r="DB16"/>
  <c r="DA16"/>
  <c r="CZ16"/>
  <c r="CY16"/>
  <c r="CX16"/>
  <c r="CW16"/>
  <c r="CV16"/>
  <c r="CU16"/>
  <c r="CT16"/>
  <c r="CS16"/>
  <c r="CR16"/>
  <c r="CQ16"/>
  <c r="CP16"/>
  <c r="CO16"/>
  <c r="CN16"/>
  <c r="CM16"/>
  <c r="CL16"/>
  <c r="CK16"/>
  <c r="CJ16"/>
  <c r="CI16"/>
  <c r="CH16"/>
  <c r="CG16"/>
  <c r="CD16"/>
  <c r="CC16"/>
  <c r="CB16"/>
  <c r="CA16"/>
  <c r="BZ16"/>
  <c r="BY16"/>
  <c r="BX16"/>
  <c r="BW16"/>
  <c r="BV16"/>
  <c r="BU16"/>
  <c r="BT16"/>
  <c r="BS16"/>
  <c r="BR16"/>
  <c r="BQ16"/>
  <c r="BO16"/>
  <c r="BN16"/>
  <c r="BM16"/>
  <c r="BL16"/>
  <c r="BK16"/>
  <c r="BJ16"/>
  <c r="BI16"/>
  <c r="BH16"/>
  <c r="BG16"/>
  <c r="BF16"/>
  <c r="BE16"/>
  <c r="BD16"/>
  <c r="BC16"/>
  <c r="BB16"/>
  <c r="AZ16"/>
  <c r="AY16"/>
  <c r="AW16"/>
  <c r="AV16"/>
  <c r="AU16"/>
  <c r="AT16"/>
  <c r="AS16"/>
  <c r="AP16"/>
  <c r="AO16"/>
  <c r="AN16"/>
  <c r="AM16"/>
  <c r="AL16"/>
  <c r="AK16"/>
  <c r="AJ16"/>
  <c r="AI16"/>
  <c r="AH16"/>
  <c r="AG16"/>
  <c r="AF16"/>
  <c r="AD16"/>
  <c r="AC16"/>
  <c r="AB16"/>
  <c r="AA16"/>
  <c r="Z16"/>
  <c r="Y16"/>
  <c r="X16"/>
  <c r="W16"/>
  <c r="V16"/>
  <c r="U16"/>
  <c r="T16"/>
  <c r="R16"/>
  <c r="Q16"/>
  <c r="P16"/>
  <c r="O16"/>
  <c r="N16"/>
  <c r="M16"/>
  <c r="L16"/>
  <c r="K16"/>
  <c r="J16"/>
  <c r="I16"/>
  <c r="H16"/>
  <c r="G16"/>
  <c r="F16"/>
  <c r="E16"/>
  <c r="D16"/>
  <c r="C16"/>
  <c r="DH15"/>
  <c r="DG15"/>
  <c r="DF15"/>
  <c r="DE15"/>
  <c r="DD15"/>
  <c r="DC15"/>
  <c r="DB15"/>
  <c r="DA15"/>
  <c r="CZ15"/>
  <c r="CY15"/>
  <c r="CX15"/>
  <c r="CW15"/>
  <c r="CV15"/>
  <c r="CU15"/>
  <c r="CT15"/>
  <c r="CS15"/>
  <c r="CR15"/>
  <c r="CQ15"/>
  <c r="CP15"/>
  <c r="CO15"/>
  <c r="CN15"/>
  <c r="CM15"/>
  <c r="CL15"/>
  <c r="CK15"/>
  <c r="CJ15"/>
  <c r="CI15"/>
  <c r="CH15"/>
  <c r="CG15"/>
  <c r="CD15"/>
  <c r="CC15"/>
  <c r="CB15"/>
  <c r="CA15"/>
  <c r="BZ15"/>
  <c r="BY15"/>
  <c r="BX15"/>
  <c r="BW15"/>
  <c r="BV15"/>
  <c r="BU15"/>
  <c r="BT15"/>
  <c r="BS15"/>
  <c r="BR15"/>
  <c r="BQ15"/>
  <c r="BO15"/>
  <c r="BN15"/>
  <c r="BM15"/>
  <c r="BL15"/>
  <c r="BK15"/>
  <c r="BJ15"/>
  <c r="BI15"/>
  <c r="BH15"/>
  <c r="BG15"/>
  <c r="BF15"/>
  <c r="BE15"/>
  <c r="BD15"/>
  <c r="BC15"/>
  <c r="BB15"/>
  <c r="AZ15"/>
  <c r="AY15"/>
  <c r="AW15"/>
  <c r="AV15"/>
  <c r="AU15"/>
  <c r="AT15"/>
  <c r="AS15"/>
  <c r="AP15"/>
  <c r="AO15"/>
  <c r="AN15"/>
  <c r="AM15"/>
  <c r="AL15"/>
  <c r="AK15"/>
  <c r="AJ15"/>
  <c r="AI15"/>
  <c r="AH15"/>
  <c r="AG15"/>
  <c r="AF15"/>
  <c r="AD15"/>
  <c r="AC15"/>
  <c r="AB15"/>
  <c r="AA15"/>
  <c r="Z15"/>
  <c r="Y15"/>
  <c r="X15"/>
  <c r="W15"/>
  <c r="V15"/>
  <c r="U15"/>
  <c r="T15"/>
  <c r="R15"/>
  <c r="Q15"/>
  <c r="P15"/>
  <c r="O15"/>
  <c r="N15"/>
  <c r="M15"/>
  <c r="L15"/>
  <c r="K15"/>
  <c r="J15"/>
  <c r="I15"/>
  <c r="H15"/>
  <c r="G15"/>
  <c r="F15"/>
  <c r="E15"/>
  <c r="D15"/>
  <c r="C15"/>
  <c r="DH14"/>
  <c r="DG14"/>
  <c r="DF14"/>
  <c r="DE14"/>
  <c r="DD14"/>
  <c r="DC14"/>
  <c r="DB14"/>
  <c r="DA14"/>
  <c r="CZ14"/>
  <c r="CY14"/>
  <c r="CX14"/>
  <c r="CW14"/>
  <c r="CV14"/>
  <c r="CU14"/>
  <c r="CT14"/>
  <c r="CS14"/>
  <c r="CR14"/>
  <c r="CQ14"/>
  <c r="CP14"/>
  <c r="CO14"/>
  <c r="CN14"/>
  <c r="CM14"/>
  <c r="CL14"/>
  <c r="CK14"/>
  <c r="CJ14"/>
  <c r="CI14"/>
  <c r="CH14"/>
  <c r="CG14"/>
  <c r="CD14"/>
  <c r="CC14"/>
  <c r="CB14"/>
  <c r="CA14"/>
  <c r="BZ14"/>
  <c r="BY14"/>
  <c r="BX14"/>
  <c r="BW14"/>
  <c r="BV14"/>
  <c r="BU14"/>
  <c r="BT14"/>
  <c r="BS14"/>
  <c r="BR14"/>
  <c r="BQ14"/>
  <c r="BO14"/>
  <c r="BN14"/>
  <c r="BM14"/>
  <c r="BL14"/>
  <c r="BK14"/>
  <c r="BJ14"/>
  <c r="BI14"/>
  <c r="BH14"/>
  <c r="BG14"/>
  <c r="BF14"/>
  <c r="BE14"/>
  <c r="BD14"/>
  <c r="BC14"/>
  <c r="BB14"/>
  <c r="AZ14"/>
  <c r="AY14"/>
  <c r="AW14"/>
  <c r="AV14"/>
  <c r="AU14"/>
  <c r="AT14"/>
  <c r="AS14"/>
  <c r="AP14"/>
  <c r="AO14"/>
  <c r="AN14"/>
  <c r="AM14"/>
  <c r="AL14"/>
  <c r="AK14"/>
  <c r="AJ14"/>
  <c r="AI14"/>
  <c r="AH14"/>
  <c r="AG14"/>
  <c r="AF14"/>
  <c r="AD14"/>
  <c r="AC14"/>
  <c r="AB14"/>
  <c r="AA14"/>
  <c r="Z14"/>
  <c r="Y14"/>
  <c r="X14"/>
  <c r="W14"/>
  <c r="V14"/>
  <c r="U14"/>
  <c r="T14"/>
  <c r="R14"/>
  <c r="Q14"/>
  <c r="P14"/>
  <c r="O14"/>
  <c r="N14"/>
  <c r="M14"/>
  <c r="L14"/>
  <c r="K14"/>
  <c r="J14"/>
  <c r="I14"/>
  <c r="H14"/>
  <c r="G14"/>
  <c r="F14"/>
  <c r="E14"/>
  <c r="D14"/>
  <c r="C14"/>
  <c r="DH13"/>
  <c r="DG13"/>
  <c r="DF13"/>
  <c r="DE13"/>
  <c r="DD13"/>
  <c r="DC13"/>
  <c r="DB13"/>
  <c r="DA13"/>
  <c r="CZ13"/>
  <c r="CY13"/>
  <c r="CX13"/>
  <c r="CW13"/>
  <c r="CV13"/>
  <c r="CU13"/>
  <c r="CT13"/>
  <c r="CS13"/>
  <c r="CR13"/>
  <c r="CQ13"/>
  <c r="CP13"/>
  <c r="CO13"/>
  <c r="CN13"/>
  <c r="CM13"/>
  <c r="CL13"/>
  <c r="CK13"/>
  <c r="CJ13"/>
  <c r="CI13"/>
  <c r="CH13"/>
  <c r="CG13"/>
  <c r="CD13"/>
  <c r="CC13"/>
  <c r="CB13"/>
  <c r="CA13"/>
  <c r="BZ13"/>
  <c r="BY13"/>
  <c r="BX13"/>
  <c r="BW13"/>
  <c r="BV13"/>
  <c r="BU13"/>
  <c r="BT13"/>
  <c r="BS13"/>
  <c r="BR13"/>
  <c r="BQ13"/>
  <c r="BO13"/>
  <c r="BN13"/>
  <c r="BM13"/>
  <c r="BL13"/>
  <c r="BK13"/>
  <c r="BJ13"/>
  <c r="BI13"/>
  <c r="BH13"/>
  <c r="BG13"/>
  <c r="BF13"/>
  <c r="BE13"/>
  <c r="BD13"/>
  <c r="BC13"/>
  <c r="BB13"/>
  <c r="AZ13"/>
  <c r="AY13"/>
  <c r="AW13"/>
  <c r="AV13"/>
  <c r="AU13"/>
  <c r="AT13"/>
  <c r="AS13"/>
  <c r="AP13"/>
  <c r="AO13"/>
  <c r="AN13"/>
  <c r="AM13"/>
  <c r="AL13"/>
  <c r="AK13"/>
  <c r="AJ13"/>
  <c r="AI13"/>
  <c r="AH13"/>
  <c r="AG13"/>
  <c r="AF13"/>
  <c r="AD13"/>
  <c r="AC13"/>
  <c r="AB13"/>
  <c r="AA13"/>
  <c r="Z13"/>
  <c r="Y13"/>
  <c r="X13"/>
  <c r="W13"/>
  <c r="V13"/>
  <c r="U13"/>
  <c r="T13"/>
  <c r="R13"/>
  <c r="Q13"/>
  <c r="P13"/>
  <c r="O13"/>
  <c r="N13"/>
  <c r="M13"/>
  <c r="L13"/>
  <c r="K13"/>
  <c r="J13"/>
  <c r="I13"/>
  <c r="H13"/>
  <c r="G13"/>
  <c r="F13"/>
  <c r="E13"/>
  <c r="D13"/>
  <c r="C13"/>
  <c r="DH12"/>
  <c r="DG12"/>
  <c r="DF12"/>
  <c r="DE12"/>
  <c r="DD12"/>
  <c r="DC12"/>
  <c r="DB12"/>
  <c r="DA12"/>
  <c r="CZ12"/>
  <c r="CY12"/>
  <c r="CX12"/>
  <c r="CW12"/>
  <c r="CV12"/>
  <c r="CU12"/>
  <c r="CT12"/>
  <c r="CS12"/>
  <c r="CR12"/>
  <c r="CQ12"/>
  <c r="CP12"/>
  <c r="CO12"/>
  <c r="CN12"/>
  <c r="CM12"/>
  <c r="CL12"/>
  <c r="CK12"/>
  <c r="CJ12"/>
  <c r="CI12"/>
  <c r="CH12"/>
  <c r="CG12"/>
  <c r="CD12"/>
  <c r="CC12"/>
  <c r="CB12"/>
  <c r="CA12"/>
  <c r="BZ12"/>
  <c r="BY12"/>
  <c r="BX12"/>
  <c r="BW12"/>
  <c r="BV12"/>
  <c r="BU12"/>
  <c r="BT12"/>
  <c r="BS12"/>
  <c r="BR12"/>
  <c r="BQ12"/>
  <c r="BO12"/>
  <c r="BN12"/>
  <c r="BM12"/>
  <c r="BL12"/>
  <c r="BK12"/>
  <c r="BJ12"/>
  <c r="BI12"/>
  <c r="BH12"/>
  <c r="BG12"/>
  <c r="BF12"/>
  <c r="BE12"/>
  <c r="BD12"/>
  <c r="BC12"/>
  <c r="BB12"/>
  <c r="AZ12"/>
  <c r="AY12"/>
  <c r="AW12"/>
  <c r="AV12"/>
  <c r="AU12"/>
  <c r="AT12"/>
  <c r="AS12"/>
  <c r="AP12"/>
  <c r="AO12"/>
  <c r="AN12"/>
  <c r="AM12"/>
  <c r="AL12"/>
  <c r="AK12"/>
  <c r="AJ12"/>
  <c r="AI12"/>
  <c r="AH12"/>
  <c r="AG12"/>
  <c r="AF12"/>
  <c r="AD12"/>
  <c r="AC12"/>
  <c r="AB12"/>
  <c r="AA12"/>
  <c r="Z12"/>
  <c r="Y12"/>
  <c r="X12"/>
  <c r="W12"/>
  <c r="V12"/>
  <c r="U12"/>
  <c r="T12"/>
  <c r="R12"/>
  <c r="Q12"/>
  <c r="P12"/>
  <c r="O12"/>
  <c r="N12"/>
  <c r="M12"/>
  <c r="L12"/>
  <c r="K12"/>
  <c r="J12"/>
  <c r="I12"/>
  <c r="H12"/>
  <c r="G12"/>
  <c r="F12"/>
  <c r="E12"/>
  <c r="D12"/>
  <c r="C12"/>
  <c r="DH11"/>
  <c r="DG11"/>
  <c r="DF11"/>
  <c r="DE11"/>
  <c r="DD11"/>
  <c r="DC11"/>
  <c r="DB11"/>
  <c r="DA11"/>
  <c r="CZ11"/>
  <c r="CY11"/>
  <c r="CX11"/>
  <c r="CW11"/>
  <c r="CV11"/>
  <c r="CU11"/>
  <c r="CT11"/>
  <c r="CS11"/>
  <c r="CR11"/>
  <c r="CQ11"/>
  <c r="CP11"/>
  <c r="CO11"/>
  <c r="CN11"/>
  <c r="CM11"/>
  <c r="CL11"/>
  <c r="CK11"/>
  <c r="CJ11"/>
  <c r="CI11"/>
  <c r="CH11"/>
  <c r="CG11"/>
  <c r="CD11"/>
  <c r="CC11"/>
  <c r="CB11"/>
  <c r="CA11"/>
  <c r="BZ11"/>
  <c r="BY11"/>
  <c r="BX11"/>
  <c r="BW11"/>
  <c r="BV11"/>
  <c r="BU11"/>
  <c r="BT11"/>
  <c r="BS11"/>
  <c r="BR11"/>
  <c r="BQ11"/>
  <c r="BO11"/>
  <c r="BN11"/>
  <c r="BM11"/>
  <c r="BL11"/>
  <c r="BK11"/>
  <c r="BJ11"/>
  <c r="BI11"/>
  <c r="BH11"/>
  <c r="BG11"/>
  <c r="BF11"/>
  <c r="BE11"/>
  <c r="BD11"/>
  <c r="BC11"/>
  <c r="BB11"/>
  <c r="AZ11"/>
  <c r="AY11"/>
  <c r="AW11"/>
  <c r="AV11"/>
  <c r="AU11"/>
  <c r="AT11"/>
  <c r="AS11"/>
  <c r="AP11"/>
  <c r="AO11"/>
  <c r="AN11"/>
  <c r="AM11"/>
  <c r="AL11"/>
  <c r="AK11"/>
  <c r="AJ11"/>
  <c r="AI11"/>
  <c r="AH11"/>
  <c r="AG11"/>
  <c r="AF11"/>
  <c r="AD11"/>
  <c r="AC11"/>
  <c r="AB11"/>
  <c r="AA11"/>
  <c r="Z11"/>
  <c r="Y11"/>
  <c r="X11"/>
  <c r="W11"/>
  <c r="V11"/>
  <c r="U11"/>
  <c r="T11"/>
  <c r="R11"/>
  <c r="Q11"/>
  <c r="P11"/>
  <c r="O11"/>
  <c r="N11"/>
  <c r="M11"/>
  <c r="L11"/>
  <c r="K11"/>
  <c r="J11"/>
  <c r="I11"/>
  <c r="H11"/>
  <c r="G11"/>
  <c r="F11"/>
  <c r="E11"/>
  <c r="D11"/>
  <c r="C11"/>
  <c r="DH10"/>
  <c r="DG10"/>
  <c r="DF10"/>
  <c r="DE10"/>
  <c r="DD10"/>
  <c r="DC10"/>
  <c r="DB10"/>
  <c r="DA10"/>
  <c r="CZ10"/>
  <c r="CY10"/>
  <c r="CX10"/>
  <c r="CW10"/>
  <c r="CV10"/>
  <c r="CU10"/>
  <c r="CT10"/>
  <c r="CS10"/>
  <c r="CR10"/>
  <c r="CQ10"/>
  <c r="CP10"/>
  <c r="CO10"/>
  <c r="CN10"/>
  <c r="CM10"/>
  <c r="CL10"/>
  <c r="CK10"/>
  <c r="CJ10"/>
  <c r="CI10"/>
  <c r="CH10"/>
  <c r="CG10"/>
  <c r="CD10"/>
  <c r="CC10"/>
  <c r="CB10"/>
  <c r="CA10"/>
  <c r="BZ10"/>
  <c r="BY10"/>
  <c r="BX10"/>
  <c r="BW10"/>
  <c r="BV10"/>
  <c r="BU10"/>
  <c r="BT10"/>
  <c r="BS10"/>
  <c r="BR10"/>
  <c r="BQ10"/>
  <c r="BO10"/>
  <c r="BN10"/>
  <c r="BM10"/>
  <c r="BL10"/>
  <c r="BK10"/>
  <c r="BJ10"/>
  <c r="BI10"/>
  <c r="BH10"/>
  <c r="BG10"/>
  <c r="BF10"/>
  <c r="BE10"/>
  <c r="BD10"/>
  <c r="BC10"/>
  <c r="BB10"/>
  <c r="AZ10"/>
  <c r="AY10"/>
  <c r="AW10"/>
  <c r="AV10"/>
  <c r="AU10"/>
  <c r="AT10"/>
  <c r="AS10"/>
  <c r="AP10"/>
  <c r="AO10"/>
  <c r="AN10"/>
  <c r="AM10"/>
  <c r="AL10"/>
  <c r="AK10"/>
  <c r="AJ10"/>
  <c r="AI10"/>
  <c r="AH10"/>
  <c r="AG10"/>
  <c r="AF10"/>
  <c r="AD10"/>
  <c r="AC10"/>
  <c r="AB10"/>
  <c r="AA10"/>
  <c r="Z10"/>
  <c r="Y10"/>
  <c r="X10"/>
  <c r="W10"/>
  <c r="V10"/>
  <c r="U10"/>
  <c r="T10"/>
  <c r="R10"/>
  <c r="Q10"/>
  <c r="P10"/>
  <c r="O10"/>
  <c r="N10"/>
  <c r="M10"/>
  <c r="L10"/>
  <c r="K10"/>
  <c r="J10"/>
  <c r="I10"/>
  <c r="H10"/>
  <c r="G10"/>
  <c r="F10"/>
  <c r="E10"/>
  <c r="D10"/>
  <c r="C10"/>
  <c r="DH9"/>
  <c r="DG9"/>
  <c r="DF9"/>
  <c r="DE9"/>
  <c r="DD9"/>
  <c r="DC9"/>
  <c r="DB9"/>
  <c r="DA9"/>
  <c r="CZ9"/>
  <c r="CY9"/>
  <c r="CX9"/>
  <c r="CW9"/>
  <c r="CV9"/>
  <c r="CU9"/>
  <c r="CT9"/>
  <c r="CS9"/>
  <c r="CR9"/>
  <c r="CQ9"/>
  <c r="CP9"/>
  <c r="CO9"/>
  <c r="CN9"/>
  <c r="CM9"/>
  <c r="CL9"/>
  <c r="CK9"/>
  <c r="CJ9"/>
  <c r="CI9"/>
  <c r="CH9"/>
  <c r="CG9"/>
  <c r="CD9"/>
  <c r="CC9"/>
  <c r="CB9"/>
  <c r="CA9"/>
  <c r="BZ9"/>
  <c r="BY9"/>
  <c r="BX9"/>
  <c r="BW9"/>
  <c r="BV9"/>
  <c r="BU9"/>
  <c r="BT9"/>
  <c r="BS9"/>
  <c r="BR9"/>
  <c r="BQ9"/>
  <c r="BO9"/>
  <c r="BN9"/>
  <c r="BM9"/>
  <c r="BL9"/>
  <c r="BK9"/>
  <c r="BJ9"/>
  <c r="BI9"/>
  <c r="BH9"/>
  <c r="BG9"/>
  <c r="BF9"/>
  <c r="BE9"/>
  <c r="BD9"/>
  <c r="BC9"/>
  <c r="BB9"/>
  <c r="AZ9"/>
  <c r="AY9"/>
  <c r="AW9"/>
  <c r="AV9"/>
  <c r="AU9"/>
  <c r="AT9"/>
  <c r="AS9"/>
  <c r="AP9"/>
  <c r="AO9"/>
  <c r="AN9"/>
  <c r="AM9"/>
  <c r="AL9"/>
  <c r="AK9"/>
  <c r="AJ9"/>
  <c r="AI9"/>
  <c r="AH9"/>
  <c r="AG9"/>
  <c r="AF9"/>
  <c r="AD9"/>
  <c r="AC9"/>
  <c r="AB9"/>
  <c r="AA9"/>
  <c r="Z9"/>
  <c r="Y9"/>
  <c r="X9"/>
  <c r="W9"/>
  <c r="V9"/>
  <c r="U9"/>
  <c r="T9"/>
  <c r="R9"/>
  <c r="Q9"/>
  <c r="P9"/>
  <c r="O9"/>
  <c r="N9"/>
  <c r="M9"/>
  <c r="L9"/>
  <c r="K9"/>
  <c r="J9"/>
  <c r="I9"/>
  <c r="H9"/>
  <c r="G9"/>
  <c r="F9"/>
  <c r="E9"/>
  <c r="D9"/>
  <c r="C9"/>
  <c r="DH8"/>
  <c r="DG8"/>
  <c r="DF8"/>
  <c r="DE8"/>
  <c r="DD8"/>
  <c r="DC8"/>
  <c r="DB8"/>
  <c r="DA8"/>
  <c r="CZ8"/>
  <c r="CY8"/>
  <c r="CX8"/>
  <c r="CW8"/>
  <c r="CV8"/>
  <c r="CU8"/>
  <c r="CT8"/>
  <c r="CS8"/>
  <c r="CR8"/>
  <c r="CQ8"/>
  <c r="CP8"/>
  <c r="CO8"/>
  <c r="CN8"/>
  <c r="CM8"/>
  <c r="CL8"/>
  <c r="CK8"/>
  <c r="CJ8"/>
  <c r="CI8"/>
  <c r="CH8"/>
  <c r="CG8"/>
  <c r="CD8"/>
  <c r="CC8"/>
  <c r="CB8"/>
  <c r="CA8"/>
  <c r="BZ8"/>
  <c r="BY8"/>
  <c r="BX8"/>
  <c r="BW8"/>
  <c r="BV8"/>
  <c r="BU8"/>
  <c r="BT8"/>
  <c r="BS8"/>
  <c r="BR8"/>
  <c r="BQ8"/>
  <c r="BO8"/>
  <c r="BN8"/>
  <c r="BM8"/>
  <c r="BL8"/>
  <c r="BK8"/>
  <c r="BJ8"/>
  <c r="BI8"/>
  <c r="BH8"/>
  <c r="BG8"/>
  <c r="BF8"/>
  <c r="BE8"/>
  <c r="BD8"/>
  <c r="BC8"/>
  <c r="BB8"/>
  <c r="AZ8"/>
  <c r="AY8"/>
  <c r="AW8"/>
  <c r="AV8"/>
  <c r="AU8"/>
  <c r="AT8"/>
  <c r="AS8"/>
  <c r="AP8"/>
  <c r="AO8"/>
  <c r="AN8"/>
  <c r="AM8"/>
  <c r="AL8"/>
  <c r="AK8"/>
  <c r="AJ8"/>
  <c r="AI8"/>
  <c r="AH8"/>
  <c r="AG8"/>
  <c r="AF8"/>
  <c r="AD8"/>
  <c r="AC8"/>
  <c r="AB8"/>
  <c r="AA8"/>
  <c r="Z8"/>
  <c r="Y8"/>
  <c r="X8"/>
  <c r="W8"/>
  <c r="V8"/>
  <c r="U8"/>
  <c r="T8"/>
  <c r="R8"/>
  <c r="Q8"/>
  <c r="P8"/>
  <c r="O8"/>
  <c r="N8"/>
  <c r="M8"/>
  <c r="L8"/>
  <c r="K8"/>
  <c r="J8"/>
  <c r="I8"/>
  <c r="H8"/>
  <c r="G8"/>
  <c r="F8"/>
  <c r="E8"/>
  <c r="D8"/>
  <c r="C8"/>
  <c r="DH7"/>
  <c r="DG7"/>
  <c r="DF7"/>
  <c r="DE7"/>
  <c r="DD7"/>
  <c r="DC7"/>
  <c r="DB7"/>
  <c r="DA7"/>
  <c r="CZ7"/>
  <c r="CY7"/>
  <c r="CX7"/>
  <c r="CW7"/>
  <c r="CV7"/>
  <c r="CU7"/>
  <c r="CT7"/>
  <c r="CS7"/>
  <c r="CR7"/>
  <c r="CQ7"/>
  <c r="CP7"/>
  <c r="CO7"/>
  <c r="CN7"/>
  <c r="CM7"/>
  <c r="CL7"/>
  <c r="CK7"/>
  <c r="CJ7"/>
  <c r="CI7"/>
  <c r="CH7"/>
  <c r="CG7"/>
  <c r="CD7"/>
  <c r="CC7"/>
  <c r="CB7"/>
  <c r="CA7"/>
  <c r="BZ7"/>
  <c r="BY7"/>
  <c r="BX7"/>
  <c r="BW7"/>
  <c r="BV7"/>
  <c r="BU7"/>
  <c r="BT7"/>
  <c r="BS7"/>
  <c r="BR7"/>
  <c r="BQ7"/>
  <c r="BO7"/>
  <c r="BN7"/>
  <c r="BM7"/>
  <c r="BL7"/>
  <c r="BK7"/>
  <c r="BJ7"/>
  <c r="BI7"/>
  <c r="BH7"/>
  <c r="BG7"/>
  <c r="BF7"/>
  <c r="BE7"/>
  <c r="BD7"/>
  <c r="BC7"/>
  <c r="BB7"/>
  <c r="AZ7"/>
  <c r="AY7"/>
  <c r="AW7"/>
  <c r="AV7"/>
  <c r="AU7"/>
  <c r="AT7"/>
  <c r="AS7"/>
  <c r="AP7"/>
  <c r="AO7"/>
  <c r="AN7"/>
  <c r="AM7"/>
  <c r="AL7"/>
  <c r="AK7"/>
  <c r="AJ7"/>
  <c r="AI7"/>
  <c r="AH7"/>
  <c r="AG7"/>
  <c r="AF7"/>
  <c r="AD7"/>
  <c r="AC7"/>
  <c r="AB7"/>
  <c r="AA7"/>
  <c r="Z7"/>
  <c r="Y7"/>
  <c r="X7"/>
  <c r="W7"/>
  <c r="V7"/>
  <c r="U7"/>
  <c r="T7"/>
  <c r="R7"/>
  <c r="Q7"/>
  <c r="P7"/>
  <c r="O7"/>
  <c r="N7"/>
  <c r="M7"/>
  <c r="L7"/>
  <c r="K7"/>
  <c r="J7"/>
  <c r="I7"/>
  <c r="H7"/>
  <c r="G7"/>
  <c r="F7"/>
  <c r="E7"/>
  <c r="D7"/>
  <c r="C7"/>
  <c r="DH6"/>
  <c r="DG6"/>
  <c r="DF6"/>
  <c r="DE6"/>
  <c r="DD6"/>
  <c r="DC6"/>
  <c r="DB6"/>
  <c r="DA6"/>
  <c r="CZ6"/>
  <c r="CY6"/>
  <c r="CX6"/>
  <c r="CW6"/>
  <c r="CV6"/>
  <c r="CU6"/>
  <c r="CT6"/>
  <c r="CS6"/>
  <c r="CR6"/>
  <c r="CQ6"/>
  <c r="CP6"/>
  <c r="CO6"/>
  <c r="CN6"/>
  <c r="CM6"/>
  <c r="CL6"/>
  <c r="CK6"/>
  <c r="CJ6"/>
  <c r="CI6"/>
  <c r="CH6"/>
  <c r="CG6"/>
  <c r="CD6"/>
  <c r="CC6"/>
  <c r="CB6"/>
  <c r="CA6"/>
  <c r="BZ6"/>
  <c r="BY6"/>
  <c r="BX6"/>
  <c r="BW6"/>
  <c r="BV6"/>
  <c r="BU6"/>
  <c r="BT6"/>
  <c r="BS6"/>
  <c r="BR6"/>
  <c r="BQ6"/>
  <c r="BO6"/>
  <c r="BN6"/>
  <c r="BM6"/>
  <c r="BL6"/>
  <c r="BK6"/>
  <c r="BJ6"/>
  <c r="BI6"/>
  <c r="BH6"/>
  <c r="BG6"/>
  <c r="BF6"/>
  <c r="BE6"/>
  <c r="BD6"/>
  <c r="BC6"/>
  <c r="BB6"/>
  <c r="AZ6"/>
  <c r="AY6"/>
  <c r="AW6"/>
  <c r="AV6"/>
  <c r="AU6"/>
  <c r="AT6"/>
  <c r="AS6"/>
  <c r="AP6"/>
  <c r="AO6"/>
  <c r="AN6"/>
  <c r="AM6"/>
  <c r="AL6"/>
  <c r="AK6"/>
  <c r="AJ6"/>
  <c r="AI6"/>
  <c r="AH6"/>
  <c r="AG6"/>
  <c r="AF6"/>
  <c r="AD6"/>
  <c r="AC6"/>
  <c r="AB6"/>
  <c r="AA6"/>
  <c r="Z6"/>
  <c r="Y6"/>
  <c r="X6"/>
  <c r="W6"/>
  <c r="V6"/>
  <c r="U6"/>
  <c r="T6"/>
  <c r="R6"/>
  <c r="Q6"/>
  <c r="P6"/>
  <c r="O6"/>
  <c r="N6"/>
  <c r="M6"/>
  <c r="L6"/>
  <c r="K6"/>
  <c r="J6"/>
  <c r="I6"/>
  <c r="H6"/>
  <c r="G6"/>
  <c r="F6"/>
  <c r="E6"/>
  <c r="D6"/>
  <c r="C6"/>
  <c r="DH5"/>
  <c r="DG5"/>
  <c r="DF5"/>
  <c r="DE5"/>
  <c r="DD5"/>
  <c r="DC5"/>
  <c r="DB5"/>
  <c r="DA5"/>
  <c r="CZ5"/>
  <c r="CY5"/>
  <c r="CX5"/>
  <c r="CW5"/>
  <c r="CV5"/>
  <c r="CU5"/>
  <c r="CT5"/>
  <c r="CS5"/>
  <c r="CR5"/>
  <c r="CQ5"/>
  <c r="CP5"/>
  <c r="CO5"/>
  <c r="CN5"/>
  <c r="CM5"/>
  <c r="CL5"/>
  <c r="CK5"/>
  <c r="CJ5"/>
  <c r="CI5"/>
  <c r="CH5"/>
  <c r="CG5"/>
  <c r="CD5"/>
  <c r="CC5"/>
  <c r="CB5"/>
  <c r="CA5"/>
  <c r="BZ5"/>
  <c r="BY5"/>
  <c r="BX5"/>
  <c r="BW5"/>
  <c r="BV5"/>
  <c r="BU5"/>
  <c r="BT5"/>
  <c r="BS5"/>
  <c r="BR5"/>
  <c r="BQ5"/>
  <c r="BO5"/>
  <c r="BN5"/>
  <c r="BM5"/>
  <c r="BL5"/>
  <c r="BK5"/>
  <c r="BJ5"/>
  <c r="BI5"/>
  <c r="BH5"/>
  <c r="BG5"/>
  <c r="BF5"/>
  <c r="BE5"/>
  <c r="BD5"/>
  <c r="BC5"/>
  <c r="BB5"/>
  <c r="AZ5"/>
  <c r="AY5"/>
  <c r="AW5"/>
  <c r="AV5"/>
  <c r="AU5"/>
  <c r="AT5"/>
  <c r="AS5"/>
  <c r="AP5"/>
  <c r="AO5"/>
  <c r="AN5"/>
  <c r="AM5"/>
  <c r="AL5"/>
  <c r="AK5"/>
  <c r="AJ5"/>
  <c r="AI5"/>
  <c r="AH5"/>
  <c r="AG5"/>
  <c r="AF5"/>
  <c r="AD5"/>
  <c r="AC5"/>
  <c r="AB5"/>
  <c r="AA5"/>
  <c r="Z5"/>
  <c r="Y5"/>
  <c r="X5"/>
  <c r="W5"/>
  <c r="V5"/>
  <c r="U5"/>
  <c r="T5"/>
  <c r="R5"/>
  <c r="Q5"/>
  <c r="P5"/>
  <c r="O5"/>
  <c r="N5"/>
  <c r="M5"/>
  <c r="L5"/>
  <c r="K5"/>
  <c r="J5"/>
  <c r="I5"/>
  <c r="H5"/>
  <c r="G5"/>
  <c r="F5"/>
  <c r="E5"/>
  <c r="D5"/>
  <c r="C5"/>
  <c r="DH4"/>
  <c r="DG4"/>
  <c r="DF4"/>
  <c r="DF52" s="1"/>
  <c r="DE4"/>
  <c r="DE52" s="1"/>
  <c r="DD4"/>
  <c r="DD52" s="1"/>
  <c r="DC4"/>
  <c r="DC52" s="1"/>
  <c r="DB4"/>
  <c r="DB52" s="1"/>
  <c r="DA4"/>
  <c r="CZ4"/>
  <c r="CZ52" s="1"/>
  <c r="CY4"/>
  <c r="CX4"/>
  <c r="CX52" s="1"/>
  <c r="CW4"/>
  <c r="CV4"/>
  <c r="CU4"/>
  <c r="CT4"/>
  <c r="CT52" s="1"/>
  <c r="CS4"/>
  <c r="CS52" s="1"/>
  <c r="CR4"/>
  <c r="CQ4"/>
  <c r="CP4"/>
  <c r="CP52" s="1"/>
  <c r="CO4"/>
  <c r="CN4"/>
  <c r="CN52" s="1"/>
  <c r="CM4"/>
  <c r="CL4"/>
  <c r="CK4"/>
  <c r="CJ4"/>
  <c r="CJ52" s="1"/>
  <c r="CI4"/>
  <c r="CH4"/>
  <c r="CH52" s="1"/>
  <c r="CG4"/>
  <c r="CD4"/>
  <c r="CD52" s="1"/>
  <c r="CC4"/>
  <c r="CC52" s="1"/>
  <c r="CB4"/>
  <c r="CA4"/>
  <c r="CA52" s="1"/>
  <c r="BZ4"/>
  <c r="BY4"/>
  <c r="BX4"/>
  <c r="BX52" s="1"/>
  <c r="BW4"/>
  <c r="BW59" s="1"/>
  <c r="BV4"/>
  <c r="BV52" s="1"/>
  <c r="BU4"/>
  <c r="BT4"/>
  <c r="BT52" s="1"/>
  <c r="BS4"/>
  <c r="BR4"/>
  <c r="BR52" s="1"/>
  <c r="BQ4"/>
  <c r="BO4"/>
  <c r="BN4"/>
  <c r="BN52" s="1"/>
  <c r="BM4"/>
  <c r="BL4"/>
  <c r="BK4"/>
  <c r="BJ4"/>
  <c r="BI4"/>
  <c r="BH4"/>
  <c r="BG4"/>
  <c r="BF4"/>
  <c r="BF52" s="1"/>
  <c r="BE4"/>
  <c r="BD4"/>
  <c r="BC4"/>
  <c r="BC52" s="1"/>
  <c r="BB4"/>
  <c r="AZ4"/>
  <c r="AZ52" s="1"/>
  <c r="AY4"/>
  <c r="AY52" s="1"/>
  <c r="AW4"/>
  <c r="AW52" s="1"/>
  <c r="AV4"/>
  <c r="AU4"/>
  <c r="AU52" s="1"/>
  <c r="AT4"/>
  <c r="AT59" s="1"/>
  <c r="AS4"/>
  <c r="AS52" s="1"/>
  <c r="AP4"/>
  <c r="AP52" s="1"/>
  <c r="AO4"/>
  <c r="AO52" s="1"/>
  <c r="AN4"/>
  <c r="AN59" s="1"/>
  <c r="AM4"/>
  <c r="AM52" s="1"/>
  <c r="AL4"/>
  <c r="AK4"/>
  <c r="AK52" s="1"/>
  <c r="AJ4"/>
  <c r="AJ52" s="1"/>
  <c r="AI4"/>
  <c r="AI52" s="1"/>
  <c r="AH4"/>
  <c r="AG4"/>
  <c r="AG52" s="1"/>
  <c r="AF4"/>
  <c r="AD4"/>
  <c r="AD52" s="1"/>
  <c r="AC4"/>
  <c r="AB4"/>
  <c r="AB52" s="1"/>
  <c r="AA4"/>
  <c r="Z4"/>
  <c r="Y4"/>
  <c r="X4"/>
  <c r="X52" s="1"/>
  <c r="W4"/>
  <c r="V4"/>
  <c r="V52" s="1"/>
  <c r="U4"/>
  <c r="T4"/>
  <c r="T52" s="1"/>
  <c r="R4"/>
  <c r="Q4"/>
  <c r="P4"/>
  <c r="O4"/>
  <c r="N4"/>
  <c r="M4"/>
  <c r="L4"/>
  <c r="K4"/>
  <c r="J4"/>
  <c r="I4"/>
  <c r="H4"/>
  <c r="G4"/>
  <c r="F4"/>
  <c r="E4"/>
  <c r="D4"/>
  <c r="C4"/>
  <c r="DH3"/>
  <c r="DG3"/>
  <c r="DF3"/>
  <c r="DE3"/>
  <c r="DD3"/>
  <c r="DC3"/>
  <c r="DB3"/>
  <c r="DA3"/>
  <c r="CZ3"/>
  <c r="CY3"/>
  <c r="CX3"/>
  <c r="CW3"/>
  <c r="CV3"/>
  <c r="CU3"/>
  <c r="CT3"/>
  <c r="CS3"/>
  <c r="CR3"/>
  <c r="CQ3"/>
  <c r="CP3"/>
  <c r="CO3"/>
  <c r="CN3"/>
  <c r="CM3"/>
  <c r="CL3"/>
  <c r="CK3"/>
  <c r="CJ3"/>
  <c r="CI3"/>
  <c r="CH3"/>
  <c r="CG3"/>
  <c r="CE3"/>
  <c r="CD3"/>
  <c r="CC3"/>
  <c r="CB3"/>
  <c r="CA3"/>
  <c r="BZ3"/>
  <c r="BY3"/>
  <c r="BX3"/>
  <c r="BW3"/>
  <c r="BV3"/>
  <c r="BU3"/>
  <c r="BT3"/>
  <c r="BS3"/>
  <c r="BR3"/>
  <c r="BQ3"/>
  <c r="BO3"/>
  <c r="BN3"/>
  <c r="BM3"/>
  <c r="BL3"/>
  <c r="BK3"/>
  <c r="BJ3"/>
  <c r="BI3"/>
  <c r="BH3"/>
  <c r="BG3"/>
  <c r="BF3"/>
  <c r="BE3"/>
  <c r="BD3"/>
  <c r="BC3"/>
  <c r="BB3"/>
  <c r="AZ3"/>
  <c r="AY3"/>
  <c r="AX3"/>
  <c r="AW3"/>
  <c r="AV3"/>
  <c r="AU3"/>
  <c r="AT3"/>
  <c r="AS3"/>
  <c r="AR3"/>
  <c r="AP3"/>
  <c r="AO3"/>
  <c r="AN3"/>
  <c r="AM3"/>
  <c r="AL3"/>
  <c r="AK3"/>
  <c r="AJ3"/>
  <c r="AI3"/>
  <c r="AH3"/>
  <c r="AG3"/>
  <c r="AF3"/>
  <c r="AD3"/>
  <c r="AC3"/>
  <c r="AB3"/>
  <c r="AA3"/>
  <c r="Z3"/>
  <c r="Y3"/>
  <c r="X3"/>
  <c r="W3"/>
  <c r="V3"/>
  <c r="U3"/>
  <c r="T3"/>
  <c r="R3"/>
  <c r="Q3"/>
  <c r="P3"/>
  <c r="O3"/>
  <c r="N3"/>
  <c r="M3"/>
  <c r="L3"/>
  <c r="K3"/>
  <c r="J3"/>
  <c r="I3"/>
  <c r="H3"/>
  <c r="G3"/>
  <c r="F3"/>
  <c r="E3"/>
  <c r="D3"/>
  <c r="C3"/>
  <c r="B3"/>
  <c r="A3"/>
  <c r="C2"/>
  <c r="B2"/>
  <c r="A2"/>
  <c r="DI38"/>
  <c r="DI39"/>
  <c r="DI40"/>
  <c r="DI42"/>
  <c r="DI43"/>
  <c r="DI44"/>
  <c r="DI45"/>
  <c r="CZ39" i="33"/>
  <c r="CX39"/>
  <c r="CU39"/>
  <c r="CV39"/>
  <c r="CW39"/>
  <c r="CN39"/>
  <c r="CO39"/>
  <c r="CP39"/>
  <c r="CQ39"/>
  <c r="CR39"/>
  <c r="CS39"/>
  <c r="CT39"/>
  <c r="CM39"/>
  <c r="CL39"/>
  <c r="CL40"/>
  <c r="CL41"/>
  <c r="CL42"/>
  <c r="CK39"/>
  <c r="CJ39"/>
  <c r="CG39"/>
  <c r="CH39"/>
  <c r="CI39"/>
  <c r="CC39"/>
  <c r="CD39"/>
  <c r="CE39"/>
  <c r="CF39"/>
  <c r="CC40"/>
  <c r="CD40"/>
  <c r="CE40"/>
  <c r="CF40"/>
  <c r="CC41"/>
  <c r="CD41"/>
  <c r="CE41"/>
  <c r="CF41"/>
  <c r="CC42"/>
  <c r="CD42"/>
  <c r="CE42"/>
  <c r="CF42"/>
  <c r="CB39"/>
  <c r="CB40"/>
  <c r="CB41"/>
  <c r="CB42"/>
  <c r="CB43"/>
  <c r="CA39"/>
  <c r="BZ39"/>
  <c r="BY39"/>
  <c r="BK39"/>
  <c r="BL39"/>
  <c r="BM39"/>
  <c r="BN39"/>
  <c r="BO39"/>
  <c r="BP39"/>
  <c r="BQ39"/>
  <c r="BR39"/>
  <c r="BS39"/>
  <c r="BT39"/>
  <c r="BU39"/>
  <c r="BV39"/>
  <c r="BK40"/>
  <c r="BL40"/>
  <c r="BM40"/>
  <c r="BN40"/>
  <c r="BO40"/>
  <c r="BP40"/>
  <c r="BQ40"/>
  <c r="BR40"/>
  <c r="BS40"/>
  <c r="BT40"/>
  <c r="BU40"/>
  <c r="BV40"/>
  <c r="BK41"/>
  <c r="BL41"/>
  <c r="BM41"/>
  <c r="BN41"/>
  <c r="BO41"/>
  <c r="BP41"/>
  <c r="BQ41"/>
  <c r="BR41"/>
  <c r="BS41"/>
  <c r="BT41"/>
  <c r="BU41"/>
  <c r="BV41"/>
  <c r="BK42"/>
  <c r="BL42"/>
  <c r="BM42"/>
  <c r="BN42"/>
  <c r="BO42"/>
  <c r="BP42"/>
  <c r="BQ42"/>
  <c r="BR42"/>
  <c r="BS42"/>
  <c r="BT42"/>
  <c r="BU42"/>
  <c r="BV42"/>
  <c r="CR52" i="34" l="1"/>
  <c r="BE52"/>
  <c r="BG52"/>
  <c r="BI52"/>
  <c r="BK52"/>
  <c r="BM52"/>
  <c r="BO52"/>
  <c r="BZ52"/>
  <c r="BZ59" s="1"/>
  <c r="CD51"/>
  <c r="CD50"/>
  <c r="CA51"/>
  <c r="CA50"/>
  <c r="CC51"/>
  <c r="CC50"/>
  <c r="BH52"/>
  <c r="BH59" s="1"/>
  <c r="BL52"/>
  <c r="BL59" s="1"/>
  <c r="BE51"/>
  <c r="BE50"/>
  <c r="BE57" s="1"/>
  <c r="BG51"/>
  <c r="BG50"/>
  <c r="BG57" s="1"/>
  <c r="BI51"/>
  <c r="BI50"/>
  <c r="BI57" s="1"/>
  <c r="BK51"/>
  <c r="BK50"/>
  <c r="BK57" s="1"/>
  <c r="BM51"/>
  <c r="BM50"/>
  <c r="BM57" s="1"/>
  <c r="BZ51"/>
  <c r="BZ50"/>
  <c r="BF51"/>
  <c r="BF50"/>
  <c r="BH51"/>
  <c r="BH58" s="1"/>
  <c r="BH50"/>
  <c r="BH57" s="1"/>
  <c r="BL51"/>
  <c r="BL58" s="1"/>
  <c r="BL50"/>
  <c r="BN51"/>
  <c r="BN50"/>
  <c r="AK51"/>
  <c r="AK50"/>
  <c r="AJ50"/>
  <c r="AJ51"/>
  <c r="AY50"/>
  <c r="AY51"/>
  <c r="AX51"/>
  <c r="AX50"/>
  <c r="DE51"/>
  <c r="DE50"/>
  <c r="DD50"/>
  <c r="DD51"/>
  <c r="DF50"/>
  <c r="DF51"/>
  <c r="AI51"/>
  <c r="AI50"/>
  <c r="AV51"/>
  <c r="AV50"/>
  <c r="AC51"/>
  <c r="AC50"/>
  <c r="AH51"/>
  <c r="AH50"/>
  <c r="AS51"/>
  <c r="AS50"/>
  <c r="AU51"/>
  <c r="AU50"/>
  <c r="AW51"/>
  <c r="AW50"/>
  <c r="AC52"/>
  <c r="AC59" s="1"/>
  <c r="AH52"/>
  <c r="AH59" s="1"/>
  <c r="AV52"/>
  <c r="AV59" s="1"/>
  <c r="AO51"/>
  <c r="AO50"/>
  <c r="DG51"/>
  <c r="DG50"/>
  <c r="DG52"/>
  <c r="DG59" s="1"/>
  <c r="BD50"/>
  <c r="BD51"/>
  <c r="BD52"/>
  <c r="BD59" s="1"/>
  <c r="BC51"/>
  <c r="BC50"/>
  <c r="BO51"/>
  <c r="BO50"/>
  <c r="BO57" s="1"/>
  <c r="BB50"/>
  <c r="BB51"/>
  <c r="BB52"/>
  <c r="BB59" s="1"/>
  <c r="AM51"/>
  <c r="AM50"/>
  <c r="AL50"/>
  <c r="AL51"/>
  <c r="AL52"/>
  <c r="AL59" s="1"/>
  <c r="CW51"/>
  <c r="CW50"/>
  <c r="CY51"/>
  <c r="CY50"/>
  <c r="DA51"/>
  <c r="DA50"/>
  <c r="DC51"/>
  <c r="DC50"/>
  <c r="CX51"/>
  <c r="CX50"/>
  <c r="CZ51"/>
  <c r="CZ50"/>
  <c r="DB51"/>
  <c r="DB50"/>
  <c r="CW52"/>
  <c r="CW59" s="1"/>
  <c r="CY52"/>
  <c r="CY59" s="1"/>
  <c r="DA52"/>
  <c r="DA59" s="1"/>
  <c r="AB51"/>
  <c r="AB50"/>
  <c r="AZ50"/>
  <c r="AZ51"/>
  <c r="CU51"/>
  <c r="CU50"/>
  <c r="CT51"/>
  <c r="CT50"/>
  <c r="CU52"/>
  <c r="CU59" s="1"/>
  <c r="AG51"/>
  <c r="AG50"/>
  <c r="CS50"/>
  <c r="CS51"/>
  <c r="CR51"/>
  <c r="CR50"/>
  <c r="CQ50"/>
  <c r="CQ51"/>
  <c r="CO51"/>
  <c r="CO50"/>
  <c r="CP51"/>
  <c r="CP50"/>
  <c r="CP57" s="1"/>
  <c r="CO52"/>
  <c r="CO59" s="1"/>
  <c r="CQ52"/>
  <c r="CQ59" s="1"/>
  <c r="CL52"/>
  <c r="DH52"/>
  <c r="BV51"/>
  <c r="BV50"/>
  <c r="CK51"/>
  <c r="CK50"/>
  <c r="BX51"/>
  <c r="BX50"/>
  <c r="CM51"/>
  <c r="CM50"/>
  <c r="BU51"/>
  <c r="BU50"/>
  <c r="BY51"/>
  <c r="BY50"/>
  <c r="CL51"/>
  <c r="CL50"/>
  <c r="CN51"/>
  <c r="CN50"/>
  <c r="BU52"/>
  <c r="BU59" s="1"/>
  <c r="BY52"/>
  <c r="BY59" s="1"/>
  <c r="CK52"/>
  <c r="CK59" s="1"/>
  <c r="CM52"/>
  <c r="CM59" s="1"/>
  <c r="X50"/>
  <c r="X51"/>
  <c r="Y51"/>
  <c r="Y50"/>
  <c r="AA51"/>
  <c r="AA50"/>
  <c r="Y52"/>
  <c r="Y59" s="1"/>
  <c r="AA52"/>
  <c r="AA59" s="1"/>
  <c r="T51"/>
  <c r="T50"/>
  <c r="V51"/>
  <c r="V50"/>
  <c r="BR51"/>
  <c r="BR50"/>
  <c r="CI51"/>
  <c r="CI50"/>
  <c r="AD51"/>
  <c r="AD50"/>
  <c r="BT51"/>
  <c r="BT50"/>
  <c r="CG51"/>
  <c r="CG50"/>
  <c r="U51"/>
  <c r="U50"/>
  <c r="W51"/>
  <c r="W50"/>
  <c r="AF51"/>
  <c r="AF50"/>
  <c r="AP51"/>
  <c r="AP50"/>
  <c r="AP57" s="1"/>
  <c r="BQ51"/>
  <c r="BQ50"/>
  <c r="BS51"/>
  <c r="BS50"/>
  <c r="CE51"/>
  <c r="CE58" s="1"/>
  <c r="CE50"/>
  <c r="CH51"/>
  <c r="CH50"/>
  <c r="CJ51"/>
  <c r="CJ50"/>
  <c r="DH50"/>
  <c r="DH51"/>
  <c r="U52"/>
  <c r="U59" s="1"/>
  <c r="W52"/>
  <c r="W59" s="1"/>
  <c r="AF52"/>
  <c r="AF59" s="1"/>
  <c r="BQ52"/>
  <c r="BQ59" s="1"/>
  <c r="BS52"/>
  <c r="BS59" s="1"/>
  <c r="CG52"/>
  <c r="CG59" s="1"/>
  <c r="CI52"/>
  <c r="CI59" s="1"/>
  <c r="C36" i="14"/>
  <c r="C36" i="34"/>
  <c r="C37" i="33"/>
  <c r="C37" i="32"/>
  <c r="C47" i="34"/>
  <c r="C38" i="31"/>
  <c r="C38" i="5"/>
  <c r="C37" i="30"/>
  <c r="C38" i="12"/>
  <c r="C37" i="11"/>
  <c r="AJ59" i="34"/>
  <c r="AY59"/>
  <c r="DE59"/>
  <c r="AP59"/>
  <c r="CA59"/>
  <c r="CC59"/>
  <c r="BF59"/>
  <c r="BJ59"/>
  <c r="BN59"/>
  <c r="T59"/>
  <c r="V59"/>
  <c r="AB59"/>
  <c r="AG59"/>
  <c r="AI59"/>
  <c r="AK59"/>
  <c r="AM59"/>
  <c r="AO59"/>
  <c r="AS59"/>
  <c r="AU59"/>
  <c r="AW59"/>
  <c r="AZ59"/>
  <c r="BC59"/>
  <c r="BE59"/>
  <c r="BG59"/>
  <c r="BI59"/>
  <c r="BK59"/>
  <c r="BM59"/>
  <c r="BR59"/>
  <c r="BT59"/>
  <c r="BV59"/>
  <c r="BX59"/>
  <c r="CB59"/>
  <c r="CD59"/>
  <c r="CH59"/>
  <c r="CJ59"/>
  <c r="CL59"/>
  <c r="CN59"/>
  <c r="CP59"/>
  <c r="CR59"/>
  <c r="CT59"/>
  <c r="CV59"/>
  <c r="CX59"/>
  <c r="CZ59"/>
  <c r="DB59"/>
  <c r="DD59"/>
  <c r="DF59"/>
  <c r="BO59"/>
  <c r="CS59"/>
  <c r="X59"/>
  <c r="Z59"/>
  <c r="AD59"/>
  <c r="U58"/>
  <c r="U57"/>
  <c r="W58"/>
  <c r="W57"/>
  <c r="Y58"/>
  <c r="Y57"/>
  <c r="AA58"/>
  <c r="AA57"/>
  <c r="AC58"/>
  <c r="AC57"/>
  <c r="AF58"/>
  <c r="AF57"/>
  <c r="AH58"/>
  <c r="AH57"/>
  <c r="AJ58"/>
  <c r="AJ57"/>
  <c r="AL58"/>
  <c r="AL57"/>
  <c r="AN58"/>
  <c r="AN57"/>
  <c r="AP58"/>
  <c r="AS58"/>
  <c r="AS57"/>
  <c r="AU58"/>
  <c r="AU57"/>
  <c r="AW58"/>
  <c r="AW57"/>
  <c r="AY58"/>
  <c r="AY57"/>
  <c r="BB58"/>
  <c r="BB57"/>
  <c r="BD58"/>
  <c r="BD57"/>
  <c r="BF58"/>
  <c r="BF57"/>
  <c r="BJ58"/>
  <c r="BJ57"/>
  <c r="BL57"/>
  <c r="BN58"/>
  <c r="BN57"/>
  <c r="BQ58"/>
  <c r="BQ57"/>
  <c r="BS58"/>
  <c r="BS57"/>
  <c r="BU58"/>
  <c r="BU57"/>
  <c r="BW58"/>
  <c r="BW57"/>
  <c r="BY58"/>
  <c r="BY57"/>
  <c r="CA58"/>
  <c r="CA57"/>
  <c r="CC58"/>
  <c r="CC57"/>
  <c r="CE57"/>
  <c r="CH58"/>
  <c r="CH57"/>
  <c r="CJ58"/>
  <c r="CJ57"/>
  <c r="CL58"/>
  <c r="CL57"/>
  <c r="CN58"/>
  <c r="CN57"/>
  <c r="CP58"/>
  <c r="CR58"/>
  <c r="CR57"/>
  <c r="CT58"/>
  <c r="CT57"/>
  <c r="CV58"/>
  <c r="CV57"/>
  <c r="CX58"/>
  <c r="CX57"/>
  <c r="CZ58"/>
  <c r="CZ57"/>
  <c r="DB58"/>
  <c r="DB57"/>
  <c r="DD58"/>
  <c r="DD57"/>
  <c r="DF58"/>
  <c r="DF57"/>
  <c r="T58"/>
  <c r="T57"/>
  <c r="V58"/>
  <c r="V57"/>
  <c r="X58"/>
  <c r="X57"/>
  <c r="Z58"/>
  <c r="Z57"/>
  <c r="AB58"/>
  <c r="AB57"/>
  <c r="AD58"/>
  <c r="AD57"/>
  <c r="AG58"/>
  <c r="AG57"/>
  <c r="AI58"/>
  <c r="AI57"/>
  <c r="AK58"/>
  <c r="AK57"/>
  <c r="AM58"/>
  <c r="AM57"/>
  <c r="AO58"/>
  <c r="AO57"/>
  <c r="AT58"/>
  <c r="AT57"/>
  <c r="AV58"/>
  <c r="AV57"/>
  <c r="AX58"/>
  <c r="AX57"/>
  <c r="AZ58"/>
  <c r="AZ57"/>
  <c r="BC58"/>
  <c r="BC57"/>
  <c r="BE58"/>
  <c r="BG58"/>
  <c r="BI58"/>
  <c r="BK58"/>
  <c r="BM58"/>
  <c r="BO58"/>
  <c r="BR58"/>
  <c r="BR57"/>
  <c r="BT58"/>
  <c r="BT57"/>
  <c r="BV58"/>
  <c r="BV57"/>
  <c r="BX58"/>
  <c r="BX57"/>
  <c r="BZ58"/>
  <c r="BZ57"/>
  <c r="CB58"/>
  <c r="CB57"/>
  <c r="CD58"/>
  <c r="CD57"/>
  <c r="CG58"/>
  <c r="CG57"/>
  <c r="CI58"/>
  <c r="CI57"/>
  <c r="CK58"/>
  <c r="CK57"/>
  <c r="CM58"/>
  <c r="CM57"/>
  <c r="CO58"/>
  <c r="CO57"/>
  <c r="CQ58"/>
  <c r="CQ57"/>
  <c r="CS58"/>
  <c r="CS57"/>
  <c r="CU58"/>
  <c r="CU57"/>
  <c r="CW58"/>
  <c r="CW57"/>
  <c r="CY58"/>
  <c r="CY57"/>
  <c r="DA58"/>
  <c r="DA57"/>
  <c r="DE58"/>
  <c r="DE57"/>
  <c r="DG58"/>
  <c r="DG57"/>
  <c r="E55"/>
  <c r="D55"/>
  <c r="F54"/>
  <c r="D53"/>
  <c r="F55"/>
  <c r="E53"/>
  <c r="D54"/>
  <c r="F53"/>
  <c r="E54"/>
  <c r="DI3"/>
  <c r="E12" i="3" s="1"/>
  <c r="CF3" i="34"/>
  <c r="E11" i="3" s="1"/>
  <c r="BP52" i="34"/>
  <c r="BJ39" i="33"/>
  <c r="BH39"/>
  <c r="AY39"/>
  <c r="AZ39"/>
  <c r="BA39"/>
  <c r="BB39"/>
  <c r="BC39"/>
  <c r="BD39"/>
  <c r="BE39"/>
  <c r="BF39"/>
  <c r="BG39"/>
  <c r="AX39"/>
  <c r="AW39"/>
  <c r="BP3" i="34"/>
  <c r="E10" i="3" s="1"/>
  <c r="BA3" i="34"/>
  <c r="E9" i="3" s="1"/>
  <c r="BA39" i="34"/>
  <c r="BA40"/>
  <c r="BA41"/>
  <c r="BA42"/>
  <c r="BA43"/>
  <c r="BA44"/>
  <c r="BA45"/>
  <c r="AV39" i="33"/>
  <c r="BA38" i="34"/>
  <c r="AT39" i="33"/>
  <c r="AO39"/>
  <c r="AP39"/>
  <c r="AQ39"/>
  <c r="AR39"/>
  <c r="AK39"/>
  <c r="AJ39"/>
  <c r="AI39"/>
  <c r="AE39"/>
  <c r="AF39"/>
  <c r="AG39"/>
  <c r="AH39"/>
  <c r="AQ3" i="34"/>
  <c r="E8" i="3" s="1"/>
  <c r="AC39" i="33"/>
  <c r="AD39"/>
  <c r="AM39"/>
  <c r="Z39"/>
  <c r="Y39"/>
  <c r="S39"/>
  <c r="T39"/>
  <c r="U39"/>
  <c r="R39"/>
  <c r="AE3" i="34"/>
  <c r="E7" i="3" s="1"/>
  <c r="AB39" i="33"/>
  <c r="BP50" i="34" l="1"/>
  <c r="BP57" s="1"/>
  <c r="BP51"/>
  <c r="BA51"/>
  <c r="BA50"/>
  <c r="AE51"/>
  <c r="AE58" s="1"/>
  <c r="AE50"/>
  <c r="DI51"/>
  <c r="DI50"/>
  <c r="AQ51"/>
  <c r="AQ50"/>
  <c r="CF51"/>
  <c r="CF58" s="1"/>
  <c r="CF50"/>
  <c r="C37"/>
  <c r="C38" i="30"/>
  <c r="C39" i="5"/>
  <c r="C38" i="11"/>
  <c r="C38" i="32"/>
  <c r="C38" i="33"/>
  <c r="C39" i="12"/>
  <c r="C48" i="34"/>
  <c r="C39" i="31"/>
  <c r="AU53" i="34"/>
  <c r="Y55"/>
  <c r="AS53"/>
  <c r="AT53"/>
  <c r="Y53"/>
  <c r="AU55"/>
  <c r="AF54"/>
  <c r="AS55"/>
  <c r="T53"/>
  <c r="AF55"/>
  <c r="AS54"/>
  <c r="Y54"/>
  <c r="AU54"/>
  <c r="AF53"/>
  <c r="AG54"/>
  <c r="AQ54" s="1"/>
  <c r="AG53"/>
  <c r="AG55"/>
  <c r="AA54"/>
  <c r="AA55"/>
  <c r="R40" i="33"/>
  <c r="AD40"/>
  <c r="AD41"/>
  <c r="AD42"/>
  <c r="R41"/>
  <c r="W41"/>
  <c r="W42"/>
  <c r="W40"/>
  <c r="AC40"/>
  <c r="AC41"/>
  <c r="AC42"/>
  <c r="AN40"/>
  <c r="AN42"/>
  <c r="AN41"/>
  <c r="R42"/>
  <c r="AB42" s="1"/>
  <c r="AE41" i="34" s="1"/>
  <c r="T55"/>
  <c r="Z53"/>
  <c r="T54"/>
  <c r="Z54"/>
  <c r="AA53"/>
  <c r="Z55"/>
  <c r="AE57"/>
  <c r="AQ59"/>
  <c r="BA59"/>
  <c r="BA58"/>
  <c r="BA57"/>
  <c r="BP58"/>
  <c r="BP59"/>
  <c r="AE59"/>
  <c r="AQ58"/>
  <c r="AQ57"/>
  <c r="CF57"/>
  <c r="R55"/>
  <c r="R54"/>
  <c r="R53"/>
  <c r="E6" i="3"/>
  <c r="S38" i="34"/>
  <c r="S39"/>
  <c r="S40"/>
  <c r="S41"/>
  <c r="S42"/>
  <c r="S43"/>
  <c r="S44"/>
  <c r="S45"/>
  <c r="Q39" i="33"/>
  <c r="O39"/>
  <c r="N39"/>
  <c r="M39"/>
  <c r="K39"/>
  <c r="L39"/>
  <c r="I39"/>
  <c r="J39"/>
  <c r="G39"/>
  <c r="H39"/>
  <c r="E39"/>
  <c r="F39"/>
  <c r="D39"/>
  <c r="AV53" i="34" l="1"/>
  <c r="AY53" s="1"/>
  <c r="AE53"/>
  <c r="AE54"/>
  <c r="AQ53"/>
  <c r="AQ55"/>
  <c r="AM40" i="33"/>
  <c r="AQ39" i="34" s="1"/>
  <c r="AE55"/>
  <c r="AM42" i="33"/>
  <c r="AQ41" i="34" s="1"/>
  <c r="AM41" i="33"/>
  <c r="AQ40" i="34" s="1"/>
  <c r="AB40" i="33"/>
  <c r="AE39" i="34" s="1"/>
  <c r="D42" i="33"/>
  <c r="D40"/>
  <c r="D41"/>
  <c r="F40"/>
  <c r="F41"/>
  <c r="F42"/>
  <c r="E41"/>
  <c r="E42"/>
  <c r="E40"/>
  <c r="AB41"/>
  <c r="AE40" i="34" s="1"/>
  <c r="S58"/>
  <c r="S59"/>
  <c r="B39" i="33" l="1"/>
  <c r="C35"/>
  <c r="C34"/>
  <c r="C33"/>
  <c r="C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C4"/>
  <c r="A4"/>
  <c r="C2"/>
  <c r="B2"/>
  <c r="A2"/>
  <c r="AO42" l="1"/>
  <c r="AO40"/>
  <c r="AO41"/>
  <c r="B5" i="11"/>
  <c r="B6"/>
  <c r="B7"/>
  <c r="B8"/>
  <c r="B9"/>
  <c r="B10"/>
  <c r="B11"/>
  <c r="B12"/>
  <c r="B13"/>
  <c r="B14"/>
  <c r="B15"/>
  <c r="B16"/>
  <c r="B17"/>
  <c r="B18"/>
  <c r="B19"/>
  <c r="B20"/>
  <c r="B21"/>
  <c r="B22"/>
  <c r="B23"/>
  <c r="B24"/>
  <c r="B25"/>
  <c r="B26"/>
  <c r="B27"/>
  <c r="B28"/>
  <c r="B29"/>
  <c r="B30"/>
  <c r="B31"/>
  <c r="P42" i="33" l="1"/>
  <c r="P41"/>
  <c r="P40"/>
  <c r="P5" i="31"/>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B5" i="32" l="1"/>
  <c r="B6"/>
  <c r="B7"/>
  <c r="B8"/>
  <c r="B9"/>
  <c r="B10"/>
  <c r="B11"/>
  <c r="B12"/>
  <c r="B13"/>
  <c r="B14"/>
  <c r="B15"/>
  <c r="B16"/>
  <c r="B17"/>
  <c r="B18"/>
  <c r="B19"/>
  <c r="B20"/>
  <c r="B21"/>
  <c r="B22"/>
  <c r="B23"/>
  <c r="B24"/>
  <c r="B25"/>
  <c r="B26"/>
  <c r="B27"/>
  <c r="B28"/>
  <c r="B29"/>
  <c r="B30"/>
  <c r="B31"/>
  <c r="B32"/>
  <c r="B33"/>
  <c r="B34"/>
  <c r="B35"/>
  <c r="B36"/>
  <c r="B4"/>
  <c r="B4" i="30"/>
  <c r="C5" i="32"/>
  <c r="C6"/>
  <c r="C7"/>
  <c r="C8"/>
  <c r="C9"/>
  <c r="C10"/>
  <c r="C11"/>
  <c r="C12"/>
  <c r="C13"/>
  <c r="C14"/>
  <c r="C15"/>
  <c r="C16"/>
  <c r="C17"/>
  <c r="C18"/>
  <c r="C19"/>
  <c r="C20"/>
  <c r="C21"/>
  <c r="C22"/>
  <c r="C23"/>
  <c r="C24"/>
  <c r="C25"/>
  <c r="C26"/>
  <c r="C27"/>
  <c r="C28"/>
  <c r="C29"/>
  <c r="C30"/>
  <c r="C31"/>
  <c r="C32"/>
  <c r="C33"/>
  <c r="C34"/>
  <c r="C35"/>
  <c r="C36"/>
  <c r="C4"/>
  <c r="C4" i="30"/>
  <c r="C6" i="5"/>
  <c r="C7"/>
  <c r="C8"/>
  <c r="C9"/>
  <c r="C10"/>
  <c r="C11"/>
  <c r="C12"/>
  <c r="C13"/>
  <c r="C14"/>
  <c r="C15"/>
  <c r="C16"/>
  <c r="C17"/>
  <c r="C18"/>
  <c r="C19"/>
  <c r="C20"/>
  <c r="C21"/>
  <c r="C22"/>
  <c r="C23"/>
  <c r="C24"/>
  <c r="C25"/>
  <c r="C26"/>
  <c r="C27"/>
  <c r="C28"/>
  <c r="C29"/>
  <c r="C30"/>
  <c r="C31"/>
  <c r="C32"/>
  <c r="C33"/>
  <c r="C34"/>
  <c r="C35"/>
  <c r="C36"/>
  <c r="C37"/>
  <c r="C5"/>
  <c r="C5" i="12"/>
  <c r="Q6" i="5" l="1"/>
  <c r="R6" s="1"/>
  <c r="Q7"/>
  <c r="R7" s="1"/>
  <c r="Q8"/>
  <c r="R8" s="1"/>
  <c r="Q9"/>
  <c r="R9" s="1"/>
  <c r="Q10"/>
  <c r="R10" s="1"/>
  <c r="Q11"/>
  <c r="R11" s="1"/>
  <c r="Q12"/>
  <c r="R12" s="1"/>
  <c r="Q13"/>
  <c r="R13" s="1"/>
  <c r="Q14"/>
  <c r="R14" s="1"/>
  <c r="Q15"/>
  <c r="R15" s="1"/>
  <c r="Q16"/>
  <c r="R16" s="1"/>
  <c r="Q17"/>
  <c r="R17" s="1"/>
  <c r="Q18"/>
  <c r="R18" s="1"/>
  <c r="Q19"/>
  <c r="R19" s="1"/>
  <c r="Q20"/>
  <c r="R20" s="1"/>
  <c r="Q21"/>
  <c r="R21" s="1"/>
  <c r="Q22"/>
  <c r="R22" s="1"/>
  <c r="Q23"/>
  <c r="R23" s="1"/>
  <c r="Q24"/>
  <c r="R24" s="1"/>
  <c r="Q25"/>
  <c r="R25" s="1"/>
  <c r="Q26"/>
  <c r="R26" s="1"/>
  <c r="Q27"/>
  <c r="R27" s="1"/>
  <c r="Q28"/>
  <c r="R28" s="1"/>
  <c r="Q29"/>
  <c r="R29" s="1"/>
  <c r="Q30"/>
  <c r="R30" s="1"/>
  <c r="Q31"/>
  <c r="R31" s="1"/>
  <c r="Q32"/>
  <c r="R32" s="1"/>
  <c r="Q33"/>
  <c r="R33" s="1"/>
  <c r="Q34"/>
  <c r="R34" s="1"/>
  <c r="Q35"/>
  <c r="R35" s="1"/>
  <c r="Q36"/>
  <c r="R36" s="1"/>
  <c r="Q37"/>
  <c r="R37" s="1"/>
  <c r="Q5"/>
  <c r="R5" l="1"/>
  <c r="D7" i="35"/>
  <c r="U5" i="11"/>
  <c r="U7"/>
  <c r="U9"/>
  <c r="U10"/>
  <c r="U11"/>
  <c r="U12"/>
  <c r="U13"/>
  <c r="U15"/>
  <c r="U16"/>
  <c r="U17"/>
  <c r="U18"/>
  <c r="U19"/>
  <c r="U20"/>
  <c r="U21"/>
  <c r="U22"/>
  <c r="U23"/>
  <c r="U24"/>
  <c r="U25"/>
  <c r="U26"/>
  <c r="U27"/>
  <c r="U28"/>
  <c r="U29"/>
  <c r="U30"/>
  <c r="U31"/>
  <c r="U32"/>
  <c r="U33"/>
  <c r="U34"/>
  <c r="U8"/>
  <c r="U35"/>
  <c r="U36"/>
  <c r="G6" i="12"/>
  <c r="G7"/>
  <c r="G8"/>
  <c r="G9"/>
  <c r="G10"/>
  <c r="G11"/>
  <c r="G12"/>
  <c r="G13"/>
  <c r="G14"/>
  <c r="G15"/>
  <c r="G16"/>
  <c r="G17"/>
  <c r="G18"/>
  <c r="G19"/>
  <c r="G20"/>
  <c r="G21"/>
  <c r="G22"/>
  <c r="G23"/>
  <c r="G24"/>
  <c r="G25"/>
  <c r="G26"/>
  <c r="G27"/>
  <c r="G28"/>
  <c r="G29"/>
  <c r="E15" i="11"/>
  <c r="CJ27" i="33" l="1"/>
  <c r="H28" i="12"/>
  <c r="CK27" i="33" s="1"/>
  <c r="CJ25"/>
  <c r="H26" i="12"/>
  <c r="CK25" i="33" s="1"/>
  <c r="CJ23"/>
  <c r="H24" i="12"/>
  <c r="CK23" i="33" s="1"/>
  <c r="CJ21"/>
  <c r="H22" i="12"/>
  <c r="CK21" i="33" s="1"/>
  <c r="CJ19"/>
  <c r="H20" i="12"/>
  <c r="CK19" i="33" s="1"/>
  <c r="CJ17"/>
  <c r="H18" i="12"/>
  <c r="CK17" i="33" s="1"/>
  <c r="CJ15"/>
  <c r="H16" i="12"/>
  <c r="CK15" i="33" s="1"/>
  <c r="CJ13"/>
  <c r="H14" i="12"/>
  <c r="CK13" i="33" s="1"/>
  <c r="CJ11"/>
  <c r="H12" i="12"/>
  <c r="CK11" i="33" s="1"/>
  <c r="CJ9"/>
  <c r="H10" i="12"/>
  <c r="CK9" i="33" s="1"/>
  <c r="CJ7"/>
  <c r="H8" i="12"/>
  <c r="CK7" i="33" s="1"/>
  <c r="CJ5"/>
  <c r="H6" i="12"/>
  <c r="CK5" i="33" s="1"/>
  <c r="H29" i="12"/>
  <c r="CK28" i="33" s="1"/>
  <c r="CJ28"/>
  <c r="H27" i="12"/>
  <c r="CK26" i="33" s="1"/>
  <c r="CJ26"/>
  <c r="H25" i="12"/>
  <c r="CK24" i="33" s="1"/>
  <c r="CJ24"/>
  <c r="H23" i="12"/>
  <c r="CK22" i="33" s="1"/>
  <c r="CJ22"/>
  <c r="H21" i="12"/>
  <c r="CK20" i="33" s="1"/>
  <c r="CJ20"/>
  <c r="H19" i="12"/>
  <c r="CK18" i="33" s="1"/>
  <c r="CJ18"/>
  <c r="H17" i="12"/>
  <c r="CK16" i="33" s="1"/>
  <c r="CJ16"/>
  <c r="H15" i="12"/>
  <c r="CK14" i="33" s="1"/>
  <c r="CJ14"/>
  <c r="H13" i="12"/>
  <c r="CK12" i="33" s="1"/>
  <c r="CJ12"/>
  <c r="H11" i="12"/>
  <c r="CK10" i="33" s="1"/>
  <c r="CJ10"/>
  <c r="H9" i="12"/>
  <c r="CK8" i="33" s="1"/>
  <c r="CJ8"/>
  <c r="H7" i="12"/>
  <c r="CK6" i="33" s="1"/>
  <c r="CJ6"/>
  <c r="E7" i="35"/>
  <c r="E14" i="11"/>
  <c r="U14"/>
  <c r="U6"/>
  <c r="O6"/>
  <c r="P6"/>
  <c r="P5"/>
  <c r="O5"/>
  <c r="AP42" i="33" l="1"/>
  <c r="AP41"/>
  <c r="AP40"/>
  <c r="AQ40" s="1"/>
  <c r="AT40" s="1"/>
  <c r="V5" i="11"/>
  <c r="V6"/>
  <c r="V7"/>
  <c r="V8"/>
  <c r="V9"/>
  <c r="V10"/>
  <c r="V11"/>
  <c r="V12"/>
  <c r="V13"/>
  <c r="V15"/>
  <c r="V16"/>
  <c r="V17"/>
  <c r="V18"/>
  <c r="V19"/>
  <c r="V20"/>
  <c r="V21"/>
  <c r="V22"/>
  <c r="V23"/>
  <c r="V24"/>
  <c r="V25"/>
  <c r="V26"/>
  <c r="V27"/>
  <c r="V28"/>
  <c r="V29"/>
  <c r="V30"/>
  <c r="V31"/>
  <c r="V32"/>
  <c r="V33"/>
  <c r="V34"/>
  <c r="V35"/>
  <c r="V36"/>
  <c r="Q7" i="12"/>
  <c r="Q8"/>
  <c r="Q9"/>
  <c r="Q10"/>
  <c r="Q11"/>
  <c r="Q12"/>
  <c r="Q13"/>
  <c r="Q14"/>
  <c r="Q15"/>
  <c r="Q16"/>
  <c r="Q17"/>
  <c r="Q18"/>
  <c r="Q19"/>
  <c r="Q20"/>
  <c r="Q21"/>
  <c r="Q22"/>
  <c r="Q23"/>
  <c r="Q24"/>
  <c r="Q25"/>
  <c r="Q26"/>
  <c r="Q27"/>
  <c r="Q28"/>
  <c r="Q29"/>
  <c r="Q30"/>
  <c r="Q31"/>
  <c r="Q32"/>
  <c r="Q33"/>
  <c r="Q34"/>
  <c r="Q35"/>
  <c r="Q36"/>
  <c r="Q37"/>
  <c r="O5" i="32"/>
  <c r="O6"/>
  <c r="O7"/>
  <c r="O8"/>
  <c r="O9"/>
  <c r="O10"/>
  <c r="O11"/>
  <c r="O12"/>
  <c r="O13"/>
  <c r="O14"/>
  <c r="P14" s="1"/>
  <c r="O15"/>
  <c r="O16"/>
  <c r="O17"/>
  <c r="O18"/>
  <c r="O19"/>
  <c r="O20"/>
  <c r="O21"/>
  <c r="O22"/>
  <c r="O23"/>
  <c r="O24"/>
  <c r="O25"/>
  <c r="O26"/>
  <c r="O27"/>
  <c r="O28"/>
  <c r="O29"/>
  <c r="O30"/>
  <c r="O31"/>
  <c r="O32"/>
  <c r="O33"/>
  <c r="O34"/>
  <c r="O35"/>
  <c r="O36"/>
  <c r="O4"/>
  <c r="AR5" i="34"/>
  <c r="AR6"/>
  <c r="AR7"/>
  <c r="AR8"/>
  <c r="AR9"/>
  <c r="AR10"/>
  <c r="AR11"/>
  <c r="AR12"/>
  <c r="AR14"/>
  <c r="AR15"/>
  <c r="AR16"/>
  <c r="AR17"/>
  <c r="AR18"/>
  <c r="AR19"/>
  <c r="AR20"/>
  <c r="AR21"/>
  <c r="AR22"/>
  <c r="AR23"/>
  <c r="AR24"/>
  <c r="AR25"/>
  <c r="AR37"/>
  <c r="AR38"/>
  <c r="AR39"/>
  <c r="AR40"/>
  <c r="AR41"/>
  <c r="AR42"/>
  <c r="AR43"/>
  <c r="AR44"/>
  <c r="AR45"/>
  <c r="AC6" i="31"/>
  <c r="AD6" s="1"/>
  <c r="AC7"/>
  <c r="AD7" s="1"/>
  <c r="AC8"/>
  <c r="AD8" s="1"/>
  <c r="AC9"/>
  <c r="AD9" s="1"/>
  <c r="AC10"/>
  <c r="AD10" s="1"/>
  <c r="AC11"/>
  <c r="AD11" s="1"/>
  <c r="AC12"/>
  <c r="AD12" s="1"/>
  <c r="AC13"/>
  <c r="AD13" s="1"/>
  <c r="AC14"/>
  <c r="AD14" s="1"/>
  <c r="AC15"/>
  <c r="AD15" s="1"/>
  <c r="AC16"/>
  <c r="AD16" s="1"/>
  <c r="AC17"/>
  <c r="AD17" s="1"/>
  <c r="AC18"/>
  <c r="AD18" s="1"/>
  <c r="AC19"/>
  <c r="AD19" s="1"/>
  <c r="AC20"/>
  <c r="AD20" s="1"/>
  <c r="AC21"/>
  <c r="AD21" s="1"/>
  <c r="AC22"/>
  <c r="AD22" s="1"/>
  <c r="AC23"/>
  <c r="AD23" s="1"/>
  <c r="AC24"/>
  <c r="AD24" s="1"/>
  <c r="AC25"/>
  <c r="AD25" s="1"/>
  <c r="AC26"/>
  <c r="AD26" s="1"/>
  <c r="AC27"/>
  <c r="AD27" s="1"/>
  <c r="AC28"/>
  <c r="AD28" s="1"/>
  <c r="AC29"/>
  <c r="AD29" s="1"/>
  <c r="AC30"/>
  <c r="AD30" s="1"/>
  <c r="AC31"/>
  <c r="AD31" s="1"/>
  <c r="AC32"/>
  <c r="AD32" s="1"/>
  <c r="AC33"/>
  <c r="AD33" s="1"/>
  <c r="AC34"/>
  <c r="AD34" s="1"/>
  <c r="AC35"/>
  <c r="AD35" s="1"/>
  <c r="AC36"/>
  <c r="AD36" s="1"/>
  <c r="AC37"/>
  <c r="AD37" s="1"/>
  <c r="AC5"/>
  <c r="R30"/>
  <c r="S30" s="1"/>
  <c r="R31"/>
  <c r="S31" s="1"/>
  <c r="R32"/>
  <c r="S32" s="1"/>
  <c r="R33"/>
  <c r="S33" s="1"/>
  <c r="R34"/>
  <c r="S34" s="1"/>
  <c r="R35"/>
  <c r="S35" s="1"/>
  <c r="R36"/>
  <c r="S36" s="1"/>
  <c r="R37"/>
  <c r="S37" s="1"/>
  <c r="AF8" i="12"/>
  <c r="AF30"/>
  <c r="AF31"/>
  <c r="AF33"/>
  <c r="AF34"/>
  <c r="AF35"/>
  <c r="AF36"/>
  <c r="AF37"/>
  <c r="AF5"/>
  <c r="K5" i="11"/>
  <c r="K6"/>
  <c r="K7"/>
  <c r="K8"/>
  <c r="K9"/>
  <c r="K10"/>
  <c r="K11"/>
  <c r="K12"/>
  <c r="K13"/>
  <c r="K14"/>
  <c r="K15"/>
  <c r="K16"/>
  <c r="K17"/>
  <c r="K18"/>
  <c r="K19"/>
  <c r="K20"/>
  <c r="K21"/>
  <c r="K22"/>
  <c r="K23"/>
  <c r="K24"/>
  <c r="K25"/>
  <c r="K26"/>
  <c r="K27"/>
  <c r="K28"/>
  <c r="K29"/>
  <c r="K30"/>
  <c r="K31"/>
  <c r="K32"/>
  <c r="K33"/>
  <c r="K34"/>
  <c r="K35"/>
  <c r="K36"/>
  <c r="Q6" i="12"/>
  <c r="Q5"/>
  <c r="L6"/>
  <c r="L7"/>
  <c r="L8"/>
  <c r="L9"/>
  <c r="L10"/>
  <c r="L11"/>
  <c r="L12"/>
  <c r="L13"/>
  <c r="L14"/>
  <c r="L15"/>
  <c r="L16"/>
  <c r="L17"/>
  <c r="L18"/>
  <c r="L19"/>
  <c r="L20"/>
  <c r="L21"/>
  <c r="L22"/>
  <c r="L23"/>
  <c r="L24"/>
  <c r="L25"/>
  <c r="L26"/>
  <c r="L27"/>
  <c r="L28"/>
  <c r="L29"/>
  <c r="L30"/>
  <c r="L31"/>
  <c r="L32"/>
  <c r="L33"/>
  <c r="L34"/>
  <c r="L35"/>
  <c r="L36"/>
  <c r="L37"/>
  <c r="L5"/>
  <c r="H6" i="11"/>
  <c r="H7"/>
  <c r="H8"/>
  <c r="H9"/>
  <c r="H10"/>
  <c r="H11"/>
  <c r="H12"/>
  <c r="H13"/>
  <c r="H14"/>
  <c r="H15"/>
  <c r="H16"/>
  <c r="H17"/>
  <c r="H18"/>
  <c r="H19"/>
  <c r="H20"/>
  <c r="H21"/>
  <c r="H22"/>
  <c r="H23"/>
  <c r="H24"/>
  <c r="H25"/>
  <c r="H26"/>
  <c r="H27"/>
  <c r="H28"/>
  <c r="G30" i="12"/>
  <c r="G31"/>
  <c r="G32"/>
  <c r="G33"/>
  <c r="G34"/>
  <c r="G35"/>
  <c r="G36"/>
  <c r="G37"/>
  <c r="G5"/>
  <c r="F6" i="11"/>
  <c r="F7"/>
  <c r="F8"/>
  <c r="F9"/>
  <c r="F10"/>
  <c r="F11"/>
  <c r="F12"/>
  <c r="F13"/>
  <c r="F15"/>
  <c r="F16"/>
  <c r="F17"/>
  <c r="F18"/>
  <c r="F19"/>
  <c r="F20"/>
  <c r="F21"/>
  <c r="F22"/>
  <c r="F23"/>
  <c r="F24"/>
  <c r="F25"/>
  <c r="F26"/>
  <c r="F27"/>
  <c r="F28"/>
  <c r="F29"/>
  <c r="F30"/>
  <c r="F31"/>
  <c r="F32"/>
  <c r="F33"/>
  <c r="F34"/>
  <c r="F35"/>
  <c r="F36"/>
  <c r="E6"/>
  <c r="E7"/>
  <c r="E8"/>
  <c r="E9"/>
  <c r="E10"/>
  <c r="E11"/>
  <c r="E12"/>
  <c r="E13"/>
  <c r="E16"/>
  <c r="E17"/>
  <c r="E18"/>
  <c r="E19"/>
  <c r="E20"/>
  <c r="E21"/>
  <c r="E22"/>
  <c r="E23"/>
  <c r="E24"/>
  <c r="E25"/>
  <c r="E26"/>
  <c r="E27"/>
  <c r="E28"/>
  <c r="E29"/>
  <c r="E30"/>
  <c r="E31"/>
  <c r="E32"/>
  <c r="E33"/>
  <c r="E34"/>
  <c r="E35"/>
  <c r="E36"/>
  <c r="D6"/>
  <c r="D7"/>
  <c r="D8"/>
  <c r="D9"/>
  <c r="D10"/>
  <c r="D11"/>
  <c r="D12"/>
  <c r="D13"/>
  <c r="D14"/>
  <c r="D15"/>
  <c r="D16"/>
  <c r="D17"/>
  <c r="D18"/>
  <c r="D19"/>
  <c r="D20"/>
  <c r="D21"/>
  <c r="D22"/>
  <c r="D23"/>
  <c r="D24"/>
  <c r="D25"/>
  <c r="D26"/>
  <c r="D27"/>
  <c r="D28"/>
  <c r="D29"/>
  <c r="D30"/>
  <c r="D31"/>
  <c r="D32"/>
  <c r="D33"/>
  <c r="D34"/>
  <c r="D35"/>
  <c r="D36"/>
  <c r="CJ36" i="33" l="1"/>
  <c r="H37" i="12"/>
  <c r="CK36" i="33" s="1"/>
  <c r="CJ34"/>
  <c r="H35" i="12"/>
  <c r="CK34" i="33" s="1"/>
  <c r="CJ35"/>
  <c r="H36" i="12"/>
  <c r="CK35" i="33" s="1"/>
  <c r="CJ33"/>
  <c r="H34" i="12"/>
  <c r="CK33" i="33" s="1"/>
  <c r="P36" i="32"/>
  <c r="S36" i="11" s="1"/>
  <c r="P34" i="32"/>
  <c r="S34" i="11" s="1"/>
  <c r="P32" i="32"/>
  <c r="S32" i="11" s="1"/>
  <c r="P30" i="32"/>
  <c r="S30" i="11" s="1"/>
  <c r="P28" i="32"/>
  <c r="S28" i="11" s="1"/>
  <c r="P26" i="32"/>
  <c r="S26" i="11" s="1"/>
  <c r="P24" i="32"/>
  <c r="S24" i="11" s="1"/>
  <c r="P22" i="32"/>
  <c r="S22" i="11" s="1"/>
  <c r="P20" i="32"/>
  <c r="S20" i="11" s="1"/>
  <c r="P18" i="32"/>
  <c r="S18" i="11" s="1"/>
  <c r="P16" i="32"/>
  <c r="S16" i="11" s="1"/>
  <c r="P12" i="32"/>
  <c r="S12" i="11" s="1"/>
  <c r="P10" i="32"/>
  <c r="S10" i="11" s="1"/>
  <c r="P8" i="32"/>
  <c r="S8" i="11" s="1"/>
  <c r="P6" i="32"/>
  <c r="S6" i="11" s="1"/>
  <c r="D22" i="35"/>
  <c r="P4" i="32"/>
  <c r="E22" i="35" s="1"/>
  <c r="P35" i="32"/>
  <c r="S35" i="11" s="1"/>
  <c r="P33" i="32"/>
  <c r="S33" i="11" s="1"/>
  <c r="P31" i="32"/>
  <c r="S31" i="11" s="1"/>
  <c r="P29" i="32"/>
  <c r="S29" i="11" s="1"/>
  <c r="P27" i="32"/>
  <c r="S27" i="11" s="1"/>
  <c r="P25" i="32"/>
  <c r="S25" i="11" s="1"/>
  <c r="P23" i="32"/>
  <c r="S23" i="11" s="1"/>
  <c r="P21" i="32"/>
  <c r="S21" i="11" s="1"/>
  <c r="P19" i="32"/>
  <c r="S19" i="11" s="1"/>
  <c r="P17" i="32"/>
  <c r="S17" i="11" s="1"/>
  <c r="P15" i="32"/>
  <c r="S15" i="11" s="1"/>
  <c r="P13" i="32"/>
  <c r="S13" i="11" s="1"/>
  <c r="P11" i="32"/>
  <c r="S11" i="11" s="1"/>
  <c r="P9" i="32"/>
  <c r="S9" i="11" s="1"/>
  <c r="P7" i="32"/>
  <c r="S7" i="11" s="1"/>
  <c r="P5" i="32"/>
  <c r="S5" i="11" s="1"/>
  <c r="D19" i="35"/>
  <c r="AD5" i="31"/>
  <c r="E19" i="35" s="1"/>
  <c r="AG5" i="12"/>
  <c r="E15" i="35" s="1"/>
  <c r="D15"/>
  <c r="AG36" i="12"/>
  <c r="L35" i="11" s="1"/>
  <c r="AG34" i="12"/>
  <c r="L33" i="11" s="1"/>
  <c r="AG31" i="12"/>
  <c r="L30" i="11" s="1"/>
  <c r="AG8" i="12"/>
  <c r="L7" i="11" s="1"/>
  <c r="AG37" i="12"/>
  <c r="L36" i="11" s="1"/>
  <c r="AG35" i="12"/>
  <c r="L34" i="11" s="1"/>
  <c r="AG33" i="12"/>
  <c r="L32" i="11" s="1"/>
  <c r="AG30" i="12"/>
  <c r="L29" i="11" s="1"/>
  <c r="CT5" i="33"/>
  <c r="R6" i="12"/>
  <c r="J5" i="11" s="1"/>
  <c r="R37" i="12"/>
  <c r="J36" i="11" s="1"/>
  <c r="CT36" i="33"/>
  <c r="R35" i="12"/>
  <c r="J34" i="11" s="1"/>
  <c r="CT34" i="33"/>
  <c r="R33" i="12"/>
  <c r="J32" i="11" s="1"/>
  <c r="CT32" i="33"/>
  <c r="R31" i="12"/>
  <c r="J30" i="11" s="1"/>
  <c r="CT30" i="33"/>
  <c r="R29" i="12"/>
  <c r="J28" i="11" s="1"/>
  <c r="CT28" i="33"/>
  <c r="R27" i="12"/>
  <c r="J26" i="11" s="1"/>
  <c r="CT26" i="33"/>
  <c r="R25" i="12"/>
  <c r="J24" i="11" s="1"/>
  <c r="CT24" i="33"/>
  <c r="R23" i="12"/>
  <c r="J22" i="11" s="1"/>
  <c r="CT22" i="33"/>
  <c r="R21" i="12"/>
  <c r="J20" i="11" s="1"/>
  <c r="CT20" i="33"/>
  <c r="R19" i="12"/>
  <c r="J18" i="11" s="1"/>
  <c r="CT18" i="33"/>
  <c r="R17" i="12"/>
  <c r="J16" i="11" s="1"/>
  <c r="CT16" i="33"/>
  <c r="R15" i="12"/>
  <c r="J14" i="11" s="1"/>
  <c r="CT14" i="33"/>
  <c r="R13" i="12"/>
  <c r="J12" i="11" s="1"/>
  <c r="CT12" i="33"/>
  <c r="R11" i="12"/>
  <c r="J10" i="11" s="1"/>
  <c r="CT10" i="33"/>
  <c r="R9" i="12"/>
  <c r="J8" i="11" s="1"/>
  <c r="CT8" i="33"/>
  <c r="R7" i="12"/>
  <c r="J6" i="11" s="1"/>
  <c r="CT6" i="33"/>
  <c r="CT4"/>
  <c r="D13" i="35"/>
  <c r="R5" i="12"/>
  <c r="D11" i="35"/>
  <c r="CT35" i="33"/>
  <c r="R36" i="12"/>
  <c r="J35" i="11" s="1"/>
  <c r="CT33" i="33"/>
  <c r="R34" i="12"/>
  <c r="J33" i="11" s="1"/>
  <c r="CT31" i="33"/>
  <c r="R32" i="12"/>
  <c r="J31" i="11" s="1"/>
  <c r="CT29" i="33"/>
  <c r="R30" i="12"/>
  <c r="J29" i="11" s="1"/>
  <c r="CT27" i="33"/>
  <c r="R28" i="12"/>
  <c r="J27" i="11" s="1"/>
  <c r="CT25" i="33"/>
  <c r="R26" i="12"/>
  <c r="J25" i="11" s="1"/>
  <c r="CT23" i="33"/>
  <c r="R24" i="12"/>
  <c r="J23" i="11" s="1"/>
  <c r="CT21" i="33"/>
  <c r="R22" i="12"/>
  <c r="J21" i="11" s="1"/>
  <c r="CT19" i="33"/>
  <c r="R20" i="12"/>
  <c r="J19" i="11" s="1"/>
  <c r="CT17" i="33"/>
  <c r="R18" i="12"/>
  <c r="J17" i="11" s="1"/>
  <c r="CT15" i="33"/>
  <c r="R16" i="12"/>
  <c r="J15" i="11" s="1"/>
  <c r="CT13" i="33"/>
  <c r="R14" i="12"/>
  <c r="J13" i="11" s="1"/>
  <c r="CT11" i="33"/>
  <c r="R12" i="12"/>
  <c r="J11" i="11" s="1"/>
  <c r="CT9" i="33"/>
  <c r="R10" i="12"/>
  <c r="J9" i="11" s="1"/>
  <c r="CT7" i="33"/>
  <c r="R8" i="12"/>
  <c r="J7" i="11" s="1"/>
  <c r="M5" i="12"/>
  <c r="D12" i="35"/>
  <c r="CO4" i="33"/>
  <c r="CO35"/>
  <c r="M36" i="12"/>
  <c r="CP35" i="33" s="1"/>
  <c r="CO33"/>
  <c r="M34" i="12"/>
  <c r="CP33" i="33" s="1"/>
  <c r="CO31"/>
  <c r="M32" i="12"/>
  <c r="CP31" i="33" s="1"/>
  <c r="CO29"/>
  <c r="M30" i="12"/>
  <c r="CP29" i="33" s="1"/>
  <c r="CO27"/>
  <c r="M28" i="12"/>
  <c r="CP27" i="33" s="1"/>
  <c r="CO25"/>
  <c r="M26" i="12"/>
  <c r="CP25" i="33" s="1"/>
  <c r="CO23"/>
  <c r="M24" i="12"/>
  <c r="CP23" i="33" s="1"/>
  <c r="CO21"/>
  <c r="M22" i="12"/>
  <c r="CP21" i="33" s="1"/>
  <c r="CO19"/>
  <c r="M20" i="12"/>
  <c r="CP19" i="33" s="1"/>
  <c r="CO17"/>
  <c r="M18" i="12"/>
  <c r="CP17" i="33" s="1"/>
  <c r="CO15"/>
  <c r="M16" i="12"/>
  <c r="CP15" i="33" s="1"/>
  <c r="CO13"/>
  <c r="M14" i="12"/>
  <c r="CP13" i="33" s="1"/>
  <c r="CO11"/>
  <c r="M12" i="12"/>
  <c r="CP11" i="33" s="1"/>
  <c r="CO9"/>
  <c r="M10" i="12"/>
  <c r="CP9" i="33" s="1"/>
  <c r="CO7"/>
  <c r="M8" i="12"/>
  <c r="CP7" i="33" s="1"/>
  <c r="CO5"/>
  <c r="M6" i="12"/>
  <c r="CP5" i="33" s="1"/>
  <c r="CO36"/>
  <c r="M37" i="12"/>
  <c r="CP36" i="33" s="1"/>
  <c r="CO34"/>
  <c r="M35" i="12"/>
  <c r="CP34" i="33" s="1"/>
  <c r="CO32"/>
  <c r="M33" i="12"/>
  <c r="CP32" i="33" s="1"/>
  <c r="CO30"/>
  <c r="M31" i="12"/>
  <c r="CP30" i="33" s="1"/>
  <c r="CO28"/>
  <c r="M29" i="12"/>
  <c r="CP28" i="33" s="1"/>
  <c r="CO26"/>
  <c r="M27" i="12"/>
  <c r="CP26" i="33" s="1"/>
  <c r="CO24"/>
  <c r="M25" i="12"/>
  <c r="CP24" i="33" s="1"/>
  <c r="CO22"/>
  <c r="M23" i="12"/>
  <c r="CP22" i="33" s="1"/>
  <c r="CO20"/>
  <c r="M21" i="12"/>
  <c r="CP20" i="33" s="1"/>
  <c r="CO18"/>
  <c r="M19" i="12"/>
  <c r="CP18" i="33" s="1"/>
  <c r="CO16"/>
  <c r="M17" i="12"/>
  <c r="CP16" i="33" s="1"/>
  <c r="CO14"/>
  <c r="M15" i="12"/>
  <c r="CP14" i="33" s="1"/>
  <c r="CO12"/>
  <c r="M13" i="12"/>
  <c r="CP12" i="33" s="1"/>
  <c r="CO10"/>
  <c r="M11" i="12"/>
  <c r="CP10" i="33" s="1"/>
  <c r="CO8"/>
  <c r="M9" i="12"/>
  <c r="CP8" i="33" s="1"/>
  <c r="CO6"/>
  <c r="M7" i="12"/>
  <c r="CP6" i="33" s="1"/>
  <c r="CJ4"/>
  <c r="H5" i="12"/>
  <c r="CJ31" i="33"/>
  <c r="H32" i="12"/>
  <c r="CK31" i="33" s="1"/>
  <c r="CJ29"/>
  <c r="H30" i="12"/>
  <c r="CK29" i="33" s="1"/>
  <c r="H33" i="12"/>
  <c r="CK32" i="33" s="1"/>
  <c r="CJ32"/>
  <c r="H31" i="12"/>
  <c r="CK30" i="33" s="1"/>
  <c r="CJ30"/>
  <c r="R7" i="31"/>
  <c r="S7" s="1"/>
  <c r="D32" i="35"/>
  <c r="D4" i="11"/>
  <c r="H4"/>
  <c r="F14"/>
  <c r="D6" i="35"/>
  <c r="E6" s="1"/>
  <c r="S14" i="11"/>
  <c r="V14"/>
  <c r="D23" i="35"/>
  <c r="E23" s="1"/>
  <c r="I14" i="11"/>
  <c r="AR13" i="34"/>
  <c r="D31" i="35"/>
  <c r="D30"/>
  <c r="F5" i="11"/>
  <c r="E5"/>
  <c r="R6" i="31"/>
  <c r="R35" i="11"/>
  <c r="R31"/>
  <c r="R27"/>
  <c r="R23"/>
  <c r="R19"/>
  <c r="R15"/>
  <c r="R11"/>
  <c r="R7"/>
  <c r="D11" i="3"/>
  <c r="D12"/>
  <c r="R34" i="11"/>
  <c r="R30"/>
  <c r="R26"/>
  <c r="R22"/>
  <c r="R18"/>
  <c r="R14"/>
  <c r="R10"/>
  <c r="R6"/>
  <c r="R33"/>
  <c r="R29"/>
  <c r="R25"/>
  <c r="R21"/>
  <c r="R17"/>
  <c r="R13"/>
  <c r="R9"/>
  <c r="R36"/>
  <c r="R32"/>
  <c r="R28"/>
  <c r="R24"/>
  <c r="R20"/>
  <c r="R16"/>
  <c r="R12"/>
  <c r="R8"/>
  <c r="P33"/>
  <c r="O33"/>
  <c r="P27"/>
  <c r="O27"/>
  <c r="P23"/>
  <c r="O23"/>
  <c r="P17"/>
  <c r="O17"/>
  <c r="P11"/>
  <c r="O11"/>
  <c r="P7"/>
  <c r="O7"/>
  <c r="O36"/>
  <c r="P36"/>
  <c r="O32"/>
  <c r="P32"/>
  <c r="P29"/>
  <c r="O29"/>
  <c r="O26"/>
  <c r="P26"/>
  <c r="O22"/>
  <c r="P22"/>
  <c r="O20"/>
  <c r="P20"/>
  <c r="O16"/>
  <c r="P16"/>
  <c r="P13"/>
  <c r="O13"/>
  <c r="O10"/>
  <c r="P10"/>
  <c r="P35"/>
  <c r="O35"/>
  <c r="P31"/>
  <c r="O31"/>
  <c r="P25"/>
  <c r="O25"/>
  <c r="P19"/>
  <c r="O19"/>
  <c r="P15"/>
  <c r="O15"/>
  <c r="P9"/>
  <c r="O9"/>
  <c r="O34"/>
  <c r="P34"/>
  <c r="O30"/>
  <c r="P30"/>
  <c r="O28"/>
  <c r="P28"/>
  <c r="O24"/>
  <c r="P24"/>
  <c r="P21"/>
  <c r="O21"/>
  <c r="O18"/>
  <c r="P18"/>
  <c r="O14"/>
  <c r="P14"/>
  <c r="O12"/>
  <c r="P12"/>
  <c r="O8"/>
  <c r="P8"/>
  <c r="R28" i="31"/>
  <c r="R26"/>
  <c r="R24"/>
  <c r="R22"/>
  <c r="R20"/>
  <c r="R18"/>
  <c r="R16"/>
  <c r="R14"/>
  <c r="R12"/>
  <c r="R10"/>
  <c r="R8"/>
  <c r="R29"/>
  <c r="R27"/>
  <c r="R25"/>
  <c r="R23"/>
  <c r="R21"/>
  <c r="R19"/>
  <c r="R17"/>
  <c r="R15"/>
  <c r="S15" s="1"/>
  <c r="R13"/>
  <c r="R11"/>
  <c r="R9"/>
  <c r="S9" s="1"/>
  <c r="R5"/>
  <c r="N34" i="11"/>
  <c r="N30"/>
  <c r="N33"/>
  <c r="N29"/>
  <c r="N36"/>
  <c r="N32"/>
  <c r="N35"/>
  <c r="N31"/>
  <c r="N6"/>
  <c r="AR4" i="34"/>
  <c r="H5" i="11"/>
  <c r="D5"/>
  <c r="O4"/>
  <c r="B5" i="3"/>
  <c r="B2" i="32"/>
  <c r="A2" i="30"/>
  <c r="A2" i="32"/>
  <c r="A3" i="31"/>
  <c r="A3" i="12"/>
  <c r="K4" i="11"/>
  <c r="AR52" i="34" l="1"/>
  <c r="AR51"/>
  <c r="AR50"/>
  <c r="I5" i="11"/>
  <c r="D42"/>
  <c r="D40"/>
  <c r="D41"/>
  <c r="K42"/>
  <c r="K40"/>
  <c r="K41"/>
  <c r="O42"/>
  <c r="O40"/>
  <c r="O41"/>
  <c r="H35"/>
  <c r="H36"/>
  <c r="H33"/>
  <c r="H34"/>
  <c r="S13" i="31"/>
  <c r="N12" i="11" s="1"/>
  <c r="S17" i="31"/>
  <c r="N16" i="11" s="1"/>
  <c r="S21" i="31"/>
  <c r="N20" i="11" s="1"/>
  <c r="S25" i="31"/>
  <c r="N24" i="11" s="1"/>
  <c r="S29" i="31"/>
  <c r="N28" i="11" s="1"/>
  <c r="S10" i="31"/>
  <c r="N9" i="11" s="1"/>
  <c r="S14" i="31"/>
  <c r="N13" i="11" s="1"/>
  <c r="S18" i="31"/>
  <c r="N17" i="11" s="1"/>
  <c r="S22" i="31"/>
  <c r="N21" i="11" s="1"/>
  <c r="S26" i="31"/>
  <c r="N25" i="11" s="1"/>
  <c r="S5" i="31"/>
  <c r="E17" i="35" s="1"/>
  <c r="D17"/>
  <c r="D16" s="1"/>
  <c r="E16" s="1"/>
  <c r="S11" i="31"/>
  <c r="N10" i="11" s="1"/>
  <c r="S19" i="31"/>
  <c r="N18" i="11" s="1"/>
  <c r="S23" i="31"/>
  <c r="N22" i="11" s="1"/>
  <c r="S27" i="31"/>
  <c r="N26" i="11" s="1"/>
  <c r="S8" i="31"/>
  <c r="N7" i="11" s="1"/>
  <c r="S12" i="31"/>
  <c r="N11" i="11" s="1"/>
  <c r="S16" i="31"/>
  <c r="N15" i="11" s="1"/>
  <c r="S20" i="31"/>
  <c r="N19" i="11" s="1"/>
  <c r="S24" i="31"/>
  <c r="N23" i="11" s="1"/>
  <c r="S28" i="31"/>
  <c r="N27" i="11" s="1"/>
  <c r="S6" i="31"/>
  <c r="N5" i="11" s="1"/>
  <c r="E13" i="35"/>
  <c r="CP4" i="33"/>
  <c r="E12" i="35"/>
  <c r="I6" i="11"/>
  <c r="I10"/>
  <c r="I16"/>
  <c r="I20"/>
  <c r="I24"/>
  <c r="I28"/>
  <c r="I32"/>
  <c r="I36"/>
  <c r="I9"/>
  <c r="I13"/>
  <c r="I17"/>
  <c r="I21"/>
  <c r="I25"/>
  <c r="I29"/>
  <c r="I33"/>
  <c r="I8"/>
  <c r="I12"/>
  <c r="I18"/>
  <c r="I22"/>
  <c r="I26"/>
  <c r="I30"/>
  <c r="I34"/>
  <c r="I7"/>
  <c r="I11"/>
  <c r="I15"/>
  <c r="I19"/>
  <c r="I23"/>
  <c r="I27"/>
  <c r="I31"/>
  <c r="I35"/>
  <c r="H32"/>
  <c r="H31"/>
  <c r="E11" i="35"/>
  <c r="CK4" i="33"/>
  <c r="H30" i="11"/>
  <c r="H29"/>
  <c r="D20" i="35"/>
  <c r="E20" s="1"/>
  <c r="AR59" i="34"/>
  <c r="AR58"/>
  <c r="AR57"/>
  <c r="N14" i="11"/>
  <c r="J4"/>
  <c r="R5"/>
  <c r="N8"/>
  <c r="U4"/>
  <c r="V4"/>
  <c r="V42" s="1"/>
  <c r="P4"/>
  <c r="S4"/>
  <c r="I4"/>
  <c r="F4"/>
  <c r="C2" i="32"/>
  <c r="H41" i="11" l="1"/>
  <c r="AR55" i="34"/>
  <c r="AT55" s="1"/>
  <c r="AV55" s="1"/>
  <c r="AY55" s="1"/>
  <c r="V40" i="11"/>
  <c r="V41"/>
  <c r="U41"/>
  <c r="U40"/>
  <c r="U42"/>
  <c r="F42"/>
  <c r="F40"/>
  <c r="F41"/>
  <c r="I42"/>
  <c r="I40"/>
  <c r="I41"/>
  <c r="H40"/>
  <c r="H42"/>
  <c r="J41"/>
  <c r="J42"/>
  <c r="J40"/>
  <c r="P41"/>
  <c r="P42"/>
  <c r="P40"/>
  <c r="S42"/>
  <c r="S41"/>
  <c r="S40"/>
  <c r="AR54" i="34"/>
  <c r="AT54" s="1"/>
  <c r="AV54" s="1"/>
  <c r="AY54" s="1"/>
  <c r="AR53"/>
  <c r="AQ42" i="33"/>
  <c r="AT42" s="1"/>
  <c r="AQ41"/>
  <c r="AT41" s="1"/>
  <c r="R4" i="11"/>
  <c r="N4"/>
  <c r="L4"/>
  <c r="C37" i="31"/>
  <c r="B37"/>
  <c r="C36"/>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C5"/>
  <c r="B5"/>
  <c r="A5"/>
  <c r="C3"/>
  <c r="B3"/>
  <c r="C36" i="30"/>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A4"/>
  <c r="C2"/>
  <c r="B2"/>
  <c r="A5" i="12"/>
  <c r="N42" i="11" l="1"/>
  <c r="N40"/>
  <c r="N41"/>
  <c r="Q41" s="1"/>
  <c r="Q45" s="1"/>
  <c r="R42"/>
  <c r="R40"/>
  <c r="T40" s="1"/>
  <c r="T44" s="1"/>
  <c r="R41"/>
  <c r="Q42"/>
  <c r="Q46" s="1"/>
  <c r="E4"/>
  <c r="C36"/>
  <c r="E42" l="1"/>
  <c r="E41"/>
  <c r="E40"/>
  <c r="T42"/>
  <c r="Q40"/>
  <c r="T41"/>
  <c r="AF6" i="12"/>
  <c r="AG6" s="1"/>
  <c r="AF7"/>
  <c r="AF9"/>
  <c r="AF10"/>
  <c r="AF11"/>
  <c r="AF12"/>
  <c r="AF13"/>
  <c r="AF14"/>
  <c r="AF15"/>
  <c r="AG15" s="1"/>
  <c r="AF16"/>
  <c r="AF17"/>
  <c r="AF18"/>
  <c r="AF19"/>
  <c r="AF20"/>
  <c r="AF21"/>
  <c r="AF22"/>
  <c r="AF23"/>
  <c r="AF24"/>
  <c r="AF25"/>
  <c r="AF26"/>
  <c r="AF27"/>
  <c r="AF28"/>
  <c r="AF29"/>
  <c r="AG27" l="1"/>
  <c r="L26" i="11" s="1"/>
  <c r="AG25" i="12"/>
  <c r="L24" i="11" s="1"/>
  <c r="AG23" i="12"/>
  <c r="L22" i="11" s="1"/>
  <c r="AG21" i="12"/>
  <c r="L20" i="11" s="1"/>
  <c r="AG19" i="12"/>
  <c r="L18" i="11" s="1"/>
  <c r="AG17" i="12"/>
  <c r="L16" i="11" s="1"/>
  <c r="AG13" i="12"/>
  <c r="L12" i="11" s="1"/>
  <c r="AG11" i="12"/>
  <c r="L10" i="11" s="1"/>
  <c r="AG9" i="12"/>
  <c r="L8" i="11" s="1"/>
  <c r="AG29" i="12"/>
  <c r="L28" i="11" s="1"/>
  <c r="AG28" i="12"/>
  <c r="L27" i="11" s="1"/>
  <c r="AG26" i="12"/>
  <c r="L25" i="11" s="1"/>
  <c r="AG24" i="12"/>
  <c r="L23" i="11" s="1"/>
  <c r="AG22" i="12"/>
  <c r="L21" i="11" s="1"/>
  <c r="AG20" i="12"/>
  <c r="L19" i="11" s="1"/>
  <c r="AG18" i="12"/>
  <c r="L17" i="11" s="1"/>
  <c r="AG16" i="12"/>
  <c r="L15" i="11" s="1"/>
  <c r="AG14" i="12"/>
  <c r="L13" i="11" s="1"/>
  <c r="AG12" i="12"/>
  <c r="L11" i="11" s="1"/>
  <c r="AG10" i="12"/>
  <c r="L9" i="11" s="1"/>
  <c r="AG7" i="12"/>
  <c r="L6" i="11" s="1"/>
  <c r="W41"/>
  <c r="W45" s="1"/>
  <c r="T45"/>
  <c r="W42"/>
  <c r="W46" s="1"/>
  <c r="T46"/>
  <c r="Q44"/>
  <c r="DH41" i="34"/>
  <c r="DI41"/>
  <c r="AF32" i="12"/>
  <c r="AG32" s="1"/>
  <c r="DC43" i="34"/>
  <c r="DC45"/>
  <c r="DC41"/>
  <c r="DC44"/>
  <c r="DC40"/>
  <c r="L14" i="11"/>
  <c r="D10" i="35"/>
  <c r="E10" s="1"/>
  <c r="DC39" i="34"/>
  <c r="DC42"/>
  <c r="L5" i="11"/>
  <c r="C14"/>
  <c r="C15"/>
  <c r="C16"/>
  <c r="C17"/>
  <c r="C18"/>
  <c r="C19"/>
  <c r="C20"/>
  <c r="C21"/>
  <c r="C22"/>
  <c r="C23"/>
  <c r="C24"/>
  <c r="C25"/>
  <c r="C26"/>
  <c r="C27"/>
  <c r="C28"/>
  <c r="C29"/>
  <c r="C30"/>
  <c r="C31"/>
  <c r="C32"/>
  <c r="C33"/>
  <c r="C34"/>
  <c r="C35"/>
  <c r="C15" i="12"/>
  <c r="C16"/>
  <c r="C17"/>
  <c r="C18"/>
  <c r="C19"/>
  <c r="C20"/>
  <c r="C21"/>
  <c r="C22"/>
  <c r="C23"/>
  <c r="C24"/>
  <c r="C25"/>
  <c r="C26"/>
  <c r="C27"/>
  <c r="C28"/>
  <c r="C29"/>
  <c r="C30"/>
  <c r="C31"/>
  <c r="C32"/>
  <c r="C33"/>
  <c r="C34"/>
  <c r="C35"/>
  <c r="C36"/>
  <c r="C37"/>
  <c r="B8"/>
  <c r="B9"/>
  <c r="B10"/>
  <c r="B11"/>
  <c r="B12"/>
  <c r="B13"/>
  <c r="B14"/>
  <c r="B15"/>
  <c r="B16"/>
  <c r="B17"/>
  <c r="B18"/>
  <c r="B19"/>
  <c r="B20"/>
  <c r="B21"/>
  <c r="B22"/>
  <c r="B23"/>
  <c r="B24"/>
  <c r="B25"/>
  <c r="B26"/>
  <c r="B27"/>
  <c r="B28"/>
  <c r="B29"/>
  <c r="B30"/>
  <c r="B31"/>
  <c r="B32"/>
  <c r="B33"/>
  <c r="B34"/>
  <c r="B35"/>
  <c r="B36"/>
  <c r="B37"/>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G24"/>
  <c r="H24" s="1"/>
  <c r="I24"/>
  <c r="J24" s="1"/>
  <c r="K24"/>
  <c r="L24" s="1"/>
  <c r="M24"/>
  <c r="N24" s="1"/>
  <c r="O24"/>
  <c r="P24" s="1"/>
  <c r="Q24"/>
  <c r="R24" s="1"/>
  <c r="S24"/>
  <c r="T24" s="1"/>
  <c r="U24"/>
  <c r="V24" s="1"/>
  <c r="W24"/>
  <c r="X24" s="1"/>
  <c r="Y24"/>
  <c r="Z24" s="1"/>
  <c r="AA24"/>
  <c r="AB24" s="1"/>
  <c r="AC24"/>
  <c r="AD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s="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AC24" s="1"/>
  <c r="AD24" s="1"/>
  <c r="G24"/>
  <c r="H24" s="1"/>
  <c r="I24"/>
  <c r="J24" s="1"/>
  <c r="K24"/>
  <c r="L24" s="1"/>
  <c r="M24"/>
  <c r="N24" s="1"/>
  <c r="O24"/>
  <c r="P24" s="1"/>
  <c r="Q24"/>
  <c r="R24" s="1"/>
  <c r="S24"/>
  <c r="T24" s="1"/>
  <c r="U24"/>
  <c r="V24" s="1"/>
  <c r="W24"/>
  <c r="X24" s="1"/>
  <c r="Y24"/>
  <c r="Z24" s="1"/>
  <c r="AA24"/>
  <c r="AB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U15"/>
  <c r="V15" s="1"/>
  <c r="W15"/>
  <c r="X15" s="1"/>
  <c r="Y15"/>
  <c r="Z15" s="1"/>
  <c r="AA15"/>
  <c r="AB15" s="1"/>
  <c r="AC15"/>
  <c r="AD15" s="1"/>
  <c r="AE15"/>
  <c r="AF15" s="1"/>
  <c r="AG15"/>
  <c r="AH15" s="1"/>
  <c r="AI15"/>
  <c r="AJ15" s="1"/>
  <c r="AK15"/>
  <c r="AL15" s="1"/>
  <c r="AM15"/>
  <c r="AN15" s="1"/>
  <c r="AO15"/>
  <c r="AP15" s="1"/>
  <c r="B16"/>
  <c r="C16"/>
  <c r="D16"/>
  <c r="E16"/>
  <c r="G16"/>
  <c r="H16" s="1"/>
  <c r="I16"/>
  <c r="J16" s="1"/>
  <c r="K16"/>
  <c r="M16"/>
  <c r="O16"/>
  <c r="N16" s="1"/>
  <c r="Q16"/>
  <c r="P16" s="1"/>
  <c r="S16"/>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U17"/>
  <c r="V17" s="1"/>
  <c r="W17"/>
  <c r="X17" s="1"/>
  <c r="Y17"/>
  <c r="Z17" s="1"/>
  <c r="AA17"/>
  <c r="AB17" s="1"/>
  <c r="AC17"/>
  <c r="AD17" s="1"/>
  <c r="AE17"/>
  <c r="AF17" s="1"/>
  <c r="AG17"/>
  <c r="AH17" s="1"/>
  <c r="AI17"/>
  <c r="AJ17" s="1"/>
  <c r="AK17"/>
  <c r="AL17" s="1"/>
  <c r="AM17"/>
  <c r="AN17" s="1"/>
  <c r="AO17"/>
  <c r="AP17" s="1"/>
  <c r="B18"/>
  <c r="C18"/>
  <c r="D18"/>
  <c r="E18"/>
  <c r="G18"/>
  <c r="H18" s="1"/>
  <c r="I18"/>
  <c r="J18" s="1"/>
  <c r="K18"/>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R19" s="1"/>
  <c r="U19"/>
  <c r="V19" s="1"/>
  <c r="W19"/>
  <c r="X19" s="1"/>
  <c r="Y19"/>
  <c r="Z19" s="1"/>
  <c r="AA19"/>
  <c r="AB19" s="1"/>
  <c r="AC19"/>
  <c r="AD19" s="1"/>
  <c r="AE19"/>
  <c r="AF19" s="1"/>
  <c r="AG19"/>
  <c r="AH19" s="1"/>
  <c r="AI19"/>
  <c r="AJ19" s="1"/>
  <c r="AK19"/>
  <c r="AL19" s="1"/>
  <c r="AM19"/>
  <c r="AN19" s="1"/>
  <c r="AO19"/>
  <c r="AP19" s="1"/>
  <c r="B20"/>
  <c r="C20"/>
  <c r="D20"/>
  <c r="E20"/>
  <c r="G20"/>
  <c r="H20" s="1"/>
  <c r="I20"/>
  <c r="J20" s="1"/>
  <c r="K20"/>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C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C24"/>
  <c r="D24"/>
  <c r="E24"/>
  <c r="G24"/>
  <c r="H24" s="1"/>
  <c r="I24"/>
  <c r="J24" s="1"/>
  <c r="K24"/>
  <c r="M24"/>
  <c r="O24"/>
  <c r="N24" s="1"/>
  <c r="Q24"/>
  <c r="P24" s="1"/>
  <c r="S24"/>
  <c r="U24"/>
  <c r="V24" s="1"/>
  <c r="W24"/>
  <c r="X24" s="1"/>
  <c r="Y24"/>
  <c r="Z24" s="1"/>
  <c r="AA24"/>
  <c r="AB24" s="1"/>
  <c r="AC24"/>
  <c r="AD24" s="1"/>
  <c r="AE24"/>
  <c r="AF24" s="1"/>
  <c r="AG24"/>
  <c r="AH24" s="1"/>
  <c r="AI24"/>
  <c r="AJ24" s="1"/>
  <c r="AK24"/>
  <c r="AL24" s="1"/>
  <c r="AM24"/>
  <c r="AN24" s="1"/>
  <c r="AO24"/>
  <c r="AP24" s="1"/>
  <c r="B25"/>
  <c r="C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C26"/>
  <c r="D26"/>
  <c r="E26"/>
  <c r="G26"/>
  <c r="H26" s="1"/>
  <c r="I26"/>
  <c r="J26" s="1"/>
  <c r="K26"/>
  <c r="F26" s="1"/>
  <c r="M26"/>
  <c r="O26"/>
  <c r="N26" s="1"/>
  <c r="Q26"/>
  <c r="P26" s="1"/>
  <c r="S26"/>
  <c r="U26"/>
  <c r="V26" s="1"/>
  <c r="W26"/>
  <c r="X26" s="1"/>
  <c r="Y26"/>
  <c r="Z26" s="1"/>
  <c r="AA26"/>
  <c r="AB26" s="1"/>
  <c r="AC26"/>
  <c r="AD26" s="1"/>
  <c r="AE26"/>
  <c r="AF26" s="1"/>
  <c r="AG26"/>
  <c r="AH26" s="1"/>
  <c r="AI26"/>
  <c r="AJ26" s="1"/>
  <c r="AK26"/>
  <c r="AL26" s="1"/>
  <c r="AM26"/>
  <c r="AN26" s="1"/>
  <c r="AO26"/>
  <c r="AP26" s="1"/>
  <c r="B27"/>
  <c r="C27"/>
  <c r="D27"/>
  <c r="E27"/>
  <c r="G27"/>
  <c r="H27" s="1"/>
  <c r="I27"/>
  <c r="J27" s="1"/>
  <c r="K27"/>
  <c r="F27" s="1"/>
  <c r="M27"/>
  <c r="O27"/>
  <c r="N27" s="1"/>
  <c r="Q27"/>
  <c r="P27" s="1"/>
  <c r="S27"/>
  <c r="R27" s="1"/>
  <c r="U27"/>
  <c r="V27" s="1"/>
  <c r="W27"/>
  <c r="X27" s="1"/>
  <c r="Y27"/>
  <c r="Z27" s="1"/>
  <c r="AA27"/>
  <c r="AB27" s="1"/>
  <c r="AC27"/>
  <c r="AD27" s="1"/>
  <c r="AE27"/>
  <c r="AF27" s="1"/>
  <c r="AG27"/>
  <c r="AH27" s="1"/>
  <c r="AI27"/>
  <c r="AJ27" s="1"/>
  <c r="AK27"/>
  <c r="AL27" s="1"/>
  <c r="AM27"/>
  <c r="AN27" s="1"/>
  <c r="AO27"/>
  <c r="AP27" s="1"/>
  <c r="B28"/>
  <c r="C28"/>
  <c r="D28"/>
  <c r="E28"/>
  <c r="G28"/>
  <c r="H28" s="1"/>
  <c r="I28"/>
  <c r="J28" s="1"/>
  <c r="K28"/>
  <c r="M28"/>
  <c r="O28"/>
  <c r="N28" s="1"/>
  <c r="Q28"/>
  <c r="P28" s="1"/>
  <c r="S28"/>
  <c r="R28" s="1"/>
  <c r="U28"/>
  <c r="V28" s="1"/>
  <c r="W28"/>
  <c r="X28" s="1"/>
  <c r="Y28"/>
  <c r="Z28" s="1"/>
  <c r="AA28"/>
  <c r="AB28" s="1"/>
  <c r="AC28"/>
  <c r="AD28" s="1"/>
  <c r="AE28"/>
  <c r="AF28" s="1"/>
  <c r="AG28"/>
  <c r="AH28" s="1"/>
  <c r="AI28"/>
  <c r="AJ28" s="1"/>
  <c r="AK28"/>
  <c r="AL28" s="1"/>
  <c r="AM28"/>
  <c r="AN28" s="1"/>
  <c r="AO28"/>
  <c r="AP28" s="1"/>
  <c r="B29"/>
  <c r="C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C30"/>
  <c r="D30"/>
  <c r="E30"/>
  <c r="G30"/>
  <c r="H30" s="1"/>
  <c r="I30"/>
  <c r="J30" s="1"/>
  <c r="K30"/>
  <c r="L30" s="1"/>
  <c r="AQ30" s="1"/>
  <c r="AR30" s="1"/>
  <c r="M30"/>
  <c r="O30"/>
  <c r="N30" s="1"/>
  <c r="Q30"/>
  <c r="P30" s="1"/>
  <c r="S30"/>
  <c r="T30" s="1"/>
  <c r="U30"/>
  <c r="V30" s="1"/>
  <c r="W30"/>
  <c r="X30" s="1"/>
  <c r="Y30"/>
  <c r="Z30" s="1"/>
  <c r="AA30"/>
  <c r="AB30" s="1"/>
  <c r="AC30"/>
  <c r="AD30" s="1"/>
  <c r="AE30"/>
  <c r="AF30" s="1"/>
  <c r="AG30"/>
  <c r="AH30" s="1"/>
  <c r="AI30"/>
  <c r="AJ30" s="1"/>
  <c r="AK30"/>
  <c r="AL30" s="1"/>
  <c r="AM30"/>
  <c r="AN30" s="1"/>
  <c r="AO30"/>
  <c r="AP30" s="1"/>
  <c r="B31"/>
  <c r="C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C32"/>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C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C34"/>
  <c r="D34"/>
  <c r="E34"/>
  <c r="G34"/>
  <c r="H34" s="1"/>
  <c r="I34"/>
  <c r="J34" s="1"/>
  <c r="K34"/>
  <c r="F34" s="1"/>
  <c r="M34"/>
  <c r="O34"/>
  <c r="N34" s="1"/>
  <c r="Q34"/>
  <c r="P34" s="1"/>
  <c r="S34"/>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C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C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C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C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C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C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C28"/>
  <c r="D28"/>
  <c r="E28"/>
  <c r="F28" s="1"/>
  <c r="BE28" s="1"/>
  <c r="B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A29"/>
  <c r="B29"/>
  <c r="C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C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C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C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C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C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B5"/>
  <c r="W40" i="11" l="1"/>
  <c r="W44" s="1"/>
  <c r="A4" i="34"/>
  <c r="A5" i="33"/>
  <c r="A5" i="32"/>
  <c r="DC58" i="34"/>
  <c r="DC59"/>
  <c r="DC57"/>
  <c r="DI59"/>
  <c r="DI57"/>
  <c r="DI58"/>
  <c r="DH58"/>
  <c r="DH59"/>
  <c r="DH57"/>
  <c r="L22" i="27"/>
  <c r="AQ22" s="1"/>
  <c r="AR22" s="1"/>
  <c r="L31" i="11"/>
  <c r="L41" s="1"/>
  <c r="A5" i="18"/>
  <c r="R14" i="27"/>
  <c r="F30"/>
  <c r="T29"/>
  <c r="T22"/>
  <c r="T20"/>
  <c r="R34"/>
  <c r="T34"/>
  <c r="L32"/>
  <c r="AQ32" s="1"/>
  <c r="AR32" s="1"/>
  <c r="R30"/>
  <c r="T21"/>
  <c r="R18"/>
  <c r="F14"/>
  <c r="T13"/>
  <c r="L12"/>
  <c r="AQ12" s="1"/>
  <c r="AR12" s="1"/>
  <c r="L18"/>
  <c r="AQ18" s="1"/>
  <c r="AR18" s="1"/>
  <c r="F18"/>
  <c r="F7"/>
  <c r="L7"/>
  <c r="AQ7" s="1"/>
  <c r="AR7" s="1"/>
  <c r="F20"/>
  <c r="L20"/>
  <c r="AQ20" s="1"/>
  <c r="AR20" s="1"/>
  <c r="R6"/>
  <c r="T6"/>
  <c r="F6"/>
  <c r="L6"/>
  <c r="AQ6" s="1"/>
  <c r="AR6" s="1"/>
  <c r="G41" i="11"/>
  <c r="G45" s="1"/>
  <c r="G40"/>
  <c r="G44" s="1"/>
  <c r="G42"/>
  <c r="G46" s="1"/>
  <c r="R17" i="27"/>
  <c r="T17"/>
  <c r="F9"/>
  <c r="L9"/>
  <c r="AQ9" s="1"/>
  <c r="AR9" s="1"/>
  <c r="F5"/>
  <c r="L5"/>
  <c r="AQ5" s="1"/>
  <c r="AR5" s="1"/>
  <c r="R26"/>
  <c r="T26"/>
  <c r="R8"/>
  <c r="T8"/>
  <c r="F8"/>
  <c r="L8"/>
  <c r="AQ8" s="1"/>
  <c r="AR8" s="1"/>
  <c r="F33"/>
  <c r="L33"/>
  <c r="AQ33" s="1"/>
  <c r="AR33" s="1"/>
  <c r="R24"/>
  <c r="T24"/>
  <c r="F24"/>
  <c r="L24"/>
  <c r="AQ24" s="1"/>
  <c r="AR24" s="1"/>
  <c r="R15"/>
  <c r="T15"/>
  <c r="R11"/>
  <c r="T11"/>
  <c r="R16"/>
  <c r="T16"/>
  <c r="F16"/>
  <c r="L16"/>
  <c r="AQ16" s="1"/>
  <c r="AR16" s="1"/>
  <c r="R4"/>
  <c r="T4"/>
  <c r="F28"/>
  <c r="L28"/>
  <c r="AQ28" s="1"/>
  <c r="AR28" s="1"/>
  <c r="L27"/>
  <c r="AQ27" s="1"/>
  <c r="AR27" s="1"/>
  <c r="T19"/>
  <c r="T10"/>
  <c r="A5"/>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T32" i="27"/>
  <c r="F31"/>
  <c r="L31"/>
  <c r="AQ31" s="1"/>
  <c r="AR31" s="1"/>
  <c r="T28"/>
  <c r="L26"/>
  <c r="AQ26" s="1"/>
  <c r="AR26" s="1"/>
  <c r="F21"/>
  <c r="L21"/>
  <c r="AQ21" s="1"/>
  <c r="AR21" s="1"/>
  <c r="F17"/>
  <c r="L17"/>
  <c r="AQ17" s="1"/>
  <c r="AR17" s="1"/>
  <c r="F13"/>
  <c r="L13"/>
  <c r="AQ13" s="1"/>
  <c r="AR13" s="1"/>
  <c r="T12"/>
  <c r="L10"/>
  <c r="AQ10" s="1"/>
  <c r="AR10" s="1"/>
  <c r="L4"/>
  <c r="AQ4" s="1"/>
  <c r="AR4" s="1"/>
  <c r="A5" i="11"/>
  <c r="A6"/>
  <c r="L34" i="27"/>
  <c r="AQ34" s="1"/>
  <c r="AR34" s="1"/>
  <c r="T33"/>
  <c r="T31"/>
  <c r="L29"/>
  <c r="AQ29" s="1"/>
  <c r="AR29" s="1"/>
  <c r="T27"/>
  <c r="L25"/>
  <c r="AQ25" s="1"/>
  <c r="AR25" s="1"/>
  <c r="T23"/>
  <c r="C5" i="11"/>
  <c r="L42" l="1"/>
  <c r="M41"/>
  <c r="M45" s="1"/>
  <c r="L40"/>
  <c r="M40" s="1"/>
  <c r="M44" s="1"/>
  <c r="A5" i="34"/>
  <c r="A6" i="32"/>
  <c r="A6" i="33"/>
  <c r="M42" i="11"/>
  <c r="M46" s="1"/>
  <c r="A6" i="19"/>
  <c r="A7" i="31"/>
  <c r="A6" i="30"/>
  <c r="A7" i="12"/>
  <c r="A6" i="27"/>
  <c r="A7" i="5"/>
  <c r="A5" i="13"/>
  <c r="A6" i="17"/>
  <c r="A6" i="23"/>
  <c r="A6" i="24"/>
  <c r="A5" i="20"/>
  <c r="A5" i="25"/>
  <c r="A6" i="18"/>
  <c r="C6" i="11"/>
  <c r="C6" i="24"/>
  <c r="C5" i="25"/>
  <c r="C5" i="20"/>
  <c r="C6" i="19"/>
  <c r="C6" i="27"/>
  <c r="C6" i="18"/>
  <c r="C6" i="23"/>
  <c r="C6" i="16"/>
  <c r="C7" i="12"/>
  <c r="A7" i="33" l="1"/>
  <c r="A7" i="32"/>
  <c r="A6" i="34"/>
  <c r="A8" i="12"/>
  <c r="A8" i="31"/>
  <c r="A7" i="30"/>
  <c r="A7" i="18"/>
  <c r="A6" i="13"/>
  <c r="A7" i="23"/>
  <c r="A7" i="24"/>
  <c r="A6" i="25"/>
  <c r="A7" i="19"/>
  <c r="A7" i="11"/>
  <c r="A8" i="5"/>
  <c r="A7" i="17"/>
  <c r="A7" i="27"/>
  <c r="A6" i="20"/>
  <c r="C7" i="11"/>
  <c r="C8" i="12"/>
  <c r="C6" i="25"/>
  <c r="C6" i="20"/>
  <c r="C7" i="24"/>
  <c r="C7" i="19"/>
  <c r="C7" i="27"/>
  <c r="C7" i="18"/>
  <c r="C7" i="23"/>
  <c r="C7" i="16"/>
  <c r="A8" i="32" l="1"/>
  <c r="A8" i="33"/>
  <c r="A7" i="34"/>
  <c r="A9" i="31"/>
  <c r="A8" i="30"/>
  <c r="A9" i="12"/>
  <c r="A8" i="23"/>
  <c r="A8" i="24"/>
  <c r="A8" i="19"/>
  <c r="A7" i="13"/>
  <c r="A7" i="25"/>
  <c r="A8" i="27"/>
  <c r="A7" i="20"/>
  <c r="A9" i="5"/>
  <c r="A8" i="11"/>
  <c r="A8" i="18"/>
  <c r="A8" i="17"/>
  <c r="C8" i="11"/>
  <c r="C8" i="24"/>
  <c r="C9" i="12"/>
  <c r="C7" i="25"/>
  <c r="C7" i="20"/>
  <c r="C8" i="19"/>
  <c r="C8" i="27"/>
  <c r="C8" i="18"/>
  <c r="C8" i="23"/>
  <c r="C8" i="16"/>
  <c r="A9" i="33" l="1"/>
  <c r="A9" i="32"/>
  <c r="A8" i="34"/>
  <c r="A9" i="30"/>
  <c r="A10" i="12"/>
  <c r="A10" i="31"/>
  <c r="A10" i="5"/>
  <c r="A9" i="17"/>
  <c r="A9" i="27"/>
  <c r="A8" i="20"/>
  <c r="A9" i="18"/>
  <c r="A9" i="11"/>
  <c r="A9" i="19"/>
  <c r="A8" i="13"/>
  <c r="A9" i="23"/>
  <c r="A9" i="24"/>
  <c r="A8" i="25"/>
  <c r="C9" i="11"/>
  <c r="C10" i="12"/>
  <c r="C8" i="25"/>
  <c r="C8" i="20"/>
  <c r="C9" i="24"/>
  <c r="C9" i="19"/>
  <c r="C9" i="27"/>
  <c r="C9" i="18"/>
  <c r="C9" i="23"/>
  <c r="C9" i="16"/>
  <c r="A10" i="32" l="1"/>
  <c r="A10" i="33"/>
  <c r="A9" i="34"/>
  <c r="A11" i="31"/>
  <c r="A10" i="30"/>
  <c r="A11" i="12"/>
  <c r="A11" i="5"/>
  <c r="A10" i="17"/>
  <c r="A10" i="19"/>
  <c r="A10" i="27"/>
  <c r="A9" i="20"/>
  <c r="A10" i="23"/>
  <c r="A10" i="11"/>
  <c r="A9" i="13"/>
  <c r="A9" i="25"/>
  <c r="A10" i="18"/>
  <c r="A10" i="24"/>
  <c r="C10" i="11"/>
  <c r="B31" i="25"/>
  <c r="B31" i="20"/>
  <c r="C11" i="12"/>
  <c r="B32" i="24"/>
  <c r="B32" i="19"/>
  <c r="B32" i="27"/>
  <c r="B32" i="18"/>
  <c r="B32" i="23"/>
  <c r="B32" i="16"/>
  <c r="B31" i="13"/>
  <c r="A11" i="33" l="1"/>
  <c r="A11" i="32"/>
  <c r="A10" i="34"/>
  <c r="A12" i="12"/>
  <c r="A12" i="31"/>
  <c r="A11" i="30"/>
  <c r="A11" i="18"/>
  <c r="A12" i="5"/>
  <c r="A11" i="17"/>
  <c r="A11" i="27"/>
  <c r="A10" i="20"/>
  <c r="A11" i="11"/>
  <c r="A11" i="19"/>
  <c r="A10" i="13"/>
  <c r="A11" i="23"/>
  <c r="A11" i="24"/>
  <c r="A10" i="25"/>
  <c r="C11" i="11"/>
  <c r="C12" i="12"/>
  <c r="C10" i="25"/>
  <c r="C10" i="20"/>
  <c r="C11" i="24"/>
  <c r="C11" i="19"/>
  <c r="C11" i="27"/>
  <c r="C11" i="18"/>
  <c r="C11" i="23"/>
  <c r="C11" i="16"/>
  <c r="A12" i="32" l="1"/>
  <c r="A12" i="33"/>
  <c r="A11" i="34"/>
  <c r="A13" i="31"/>
  <c r="A12" i="30"/>
  <c r="A13" i="12"/>
  <c r="A12" i="23"/>
  <c r="A12" i="24"/>
  <c r="A12" i="18"/>
  <c r="A13" i="5"/>
  <c r="A12" i="17"/>
  <c r="A11" i="25"/>
  <c r="A12" i="11"/>
  <c r="A12" i="27"/>
  <c r="A12" i="19"/>
  <c r="A11" i="13"/>
  <c r="A11" i="20"/>
  <c r="C12" i="11"/>
  <c r="C13" i="12"/>
  <c r="C11" i="25"/>
  <c r="C11" i="20"/>
  <c r="C12" i="24"/>
  <c r="C12" i="19"/>
  <c r="C12" i="27"/>
  <c r="C12" i="18"/>
  <c r="C12" i="23"/>
  <c r="C12" i="16"/>
  <c r="A13" i="33" l="1"/>
  <c r="A13" i="32"/>
  <c r="A12" i="34"/>
  <c r="A13" i="30"/>
  <c r="A14" i="12"/>
  <c r="A14" i="31"/>
  <c r="A14" i="5"/>
  <c r="A13" i="17"/>
  <c r="A13" i="27"/>
  <c r="A12" i="20"/>
  <c r="A12" i="14"/>
  <c r="A13" i="19"/>
  <c r="A13" i="11"/>
  <c r="A12" i="13"/>
  <c r="A13" i="23"/>
  <c r="A13" i="24"/>
  <c r="A12" i="25"/>
  <c r="A13" i="18"/>
  <c r="C13" i="11"/>
  <c r="C14" i="12"/>
  <c r="C12" i="25"/>
  <c r="C12" i="20"/>
  <c r="C13" i="24"/>
  <c r="C13" i="19"/>
  <c r="C13" i="27"/>
  <c r="C13" i="18"/>
  <c r="C13" i="23"/>
  <c r="C13" i="16"/>
  <c r="A14" i="32" l="1"/>
  <c r="A14" i="33"/>
  <c r="A13" i="34"/>
  <c r="A15" i="31"/>
  <c r="A14" i="30"/>
  <c r="A15" i="12"/>
  <c r="A15" i="5"/>
  <c r="A14" i="17"/>
  <c r="A13" i="25"/>
  <c r="A14" i="18"/>
  <c r="A14" i="23"/>
  <c r="A14" i="24"/>
  <c r="A14" i="11"/>
  <c r="A13" i="13"/>
  <c r="A13" i="20"/>
  <c r="A13" i="14"/>
  <c r="A14" i="19"/>
  <c r="A14" i="27"/>
  <c r="A15" i="33" l="1"/>
  <c r="A15" i="32"/>
  <c r="A14" i="34"/>
  <c r="A16" i="12"/>
  <c r="A16" i="31"/>
  <c r="A15" i="30"/>
  <c r="A14" i="14"/>
  <c r="A15" i="19"/>
  <c r="A14" i="13"/>
  <c r="A15" i="23"/>
  <c r="A15" i="24"/>
  <c r="A14" i="25"/>
  <c r="A15" i="11"/>
  <c r="A15" i="18"/>
  <c r="A16" i="5"/>
  <c r="A15" i="17"/>
  <c r="A15" i="27"/>
  <c r="A14" i="20"/>
  <c r="A16" i="32" l="1"/>
  <c r="A16" i="33"/>
  <c r="A15" i="34"/>
  <c r="A17" i="31"/>
  <c r="A16" i="30"/>
  <c r="A17" i="12"/>
  <c r="A16" i="23"/>
  <c r="A15" i="20"/>
  <c r="A16" i="18"/>
  <c r="A17" i="5"/>
  <c r="A16" i="17"/>
  <c r="A15" i="25"/>
  <c r="A16" i="11"/>
  <c r="A16" i="24"/>
  <c r="A15" i="14"/>
  <c r="A16" i="19"/>
  <c r="A15" i="13"/>
  <c r="A16" i="27"/>
  <c r="A17" i="33" l="1"/>
  <c r="A17" i="32"/>
  <c r="A16" i="34"/>
  <c r="A17" i="30"/>
  <c r="A18" i="12"/>
  <c r="A18" i="31"/>
  <c r="A18" i="5"/>
  <c r="A17" i="17"/>
  <c r="A17" i="27"/>
  <c r="A16" i="20"/>
  <c r="A16" i="14"/>
  <c r="A17" i="19"/>
  <c r="A17" i="11"/>
  <c r="A16" i="13"/>
  <c r="A17" i="23"/>
  <c r="A17" i="24"/>
  <c r="A16" i="25"/>
  <c r="A17" i="18"/>
  <c r="A18" i="32" l="1"/>
  <c r="A18" i="33"/>
  <c r="A17" i="34"/>
  <c r="A19" i="31"/>
  <c r="A18" i="30"/>
  <c r="A19" i="12"/>
  <c r="A17" i="13"/>
  <c r="A18" i="23"/>
  <c r="A17" i="25"/>
  <c r="A18" i="18"/>
  <c r="A19" i="5"/>
  <c r="A17" i="20"/>
  <c r="A18" i="11"/>
  <c r="A18" i="17"/>
  <c r="A18" i="27"/>
  <c r="A17" i="14"/>
  <c r="A18" i="19"/>
  <c r="A18" i="24"/>
  <c r="A19" i="33" l="1"/>
  <c r="A19" i="32"/>
  <c r="A18" i="34"/>
  <c r="A20" i="12"/>
  <c r="A20" i="31"/>
  <c r="A19" i="30"/>
  <c r="A19" i="11"/>
  <c r="A19" i="18"/>
  <c r="A20" i="5"/>
  <c r="A19" i="17"/>
  <c r="A19" i="27"/>
  <c r="A18" i="20"/>
  <c r="A18" i="14"/>
  <c r="A19" i="19"/>
  <c r="A18" i="13"/>
  <c r="A19" i="23"/>
  <c r="A19" i="24"/>
  <c r="A18" i="25"/>
  <c r="A20" i="32" l="1"/>
  <c r="A20" i="33"/>
  <c r="A19" i="34"/>
  <c r="A21" i="31"/>
  <c r="A20" i="30"/>
  <c r="A21" i="12"/>
  <c r="A20" i="24"/>
  <c r="A19" i="14"/>
  <c r="A20" i="19"/>
  <c r="A19" i="13"/>
  <c r="A20" i="23"/>
  <c r="A19" i="25"/>
  <c r="A20" i="11"/>
  <c r="A19" i="20"/>
  <c r="A20" i="18"/>
  <c r="A21" i="5"/>
  <c r="A20" i="17"/>
  <c r="A20" i="27"/>
  <c r="A21" i="33" l="1"/>
  <c r="A21" i="32"/>
  <c r="A20" i="34"/>
  <c r="A21" i="30"/>
  <c r="A22" i="12"/>
  <c r="A22" i="31"/>
  <c r="A22" i="5"/>
  <c r="A21" i="17"/>
  <c r="A21" i="27"/>
  <c r="A20" i="20"/>
  <c r="A20" i="14"/>
  <c r="A21" i="19"/>
  <c r="A21" i="11"/>
  <c r="A20" i="13"/>
  <c r="A21" i="23"/>
  <c r="A21" i="24"/>
  <c r="A20" i="25"/>
  <c r="A21" i="18"/>
  <c r="A22" i="32" l="1"/>
  <c r="A22" i="33"/>
  <c r="A21" i="34"/>
  <c r="A23" i="31"/>
  <c r="A22" i="30"/>
  <c r="A23" i="12"/>
  <c r="A23" i="5"/>
  <c r="A22" i="17"/>
  <c r="A22" i="27"/>
  <c r="A21" i="14"/>
  <c r="A22" i="19"/>
  <c r="A21" i="20"/>
  <c r="A22" i="11"/>
  <c r="A21" i="13"/>
  <c r="A22" i="23"/>
  <c r="A21" i="25"/>
  <c r="A22" i="18"/>
  <c r="A22" i="24"/>
  <c r="A23" i="33" l="1"/>
  <c r="A23" i="32"/>
  <c r="A22" i="34"/>
  <c r="A24" i="12"/>
  <c r="A24" i="31"/>
  <c r="A23" i="30"/>
  <c r="A23" i="19"/>
  <c r="A22" i="13"/>
  <c r="A23" i="23"/>
  <c r="A23" i="24"/>
  <c r="A22" i="25"/>
  <c r="A22" i="20"/>
  <c r="A23" i="11"/>
  <c r="A23" i="18"/>
  <c r="A24" i="5"/>
  <c r="A23" i="17"/>
  <c r="A23" i="27"/>
  <c r="A24" i="32" l="1"/>
  <c r="A24" i="33"/>
  <c r="A23" i="34"/>
  <c r="A25" i="31"/>
  <c r="A24" i="30"/>
  <c r="A25" i="12"/>
  <c r="A24" i="27"/>
  <c r="A23" i="14"/>
  <c r="A24" i="19"/>
  <c r="A23" i="13"/>
  <c r="A24" i="23"/>
  <c r="A23" i="25"/>
  <c r="A24" i="11"/>
  <c r="A24" i="24"/>
  <c r="A24" i="18"/>
  <c r="A25" i="5"/>
  <c r="A24" i="17"/>
  <c r="A23" i="20"/>
  <c r="A25" i="33" l="1"/>
  <c r="A25" i="32"/>
  <c r="A24" i="34"/>
  <c r="A25" i="30"/>
  <c r="A26" i="12"/>
  <c r="A26" i="31"/>
  <c r="A26" i="5"/>
  <c r="A25" i="17"/>
  <c r="A25" i="27"/>
  <c r="A24" i="20"/>
  <c r="A24" i="14"/>
  <c r="A25" i="19"/>
  <c r="A25" i="11"/>
  <c r="A24" i="13"/>
  <c r="A25" i="23"/>
  <c r="A25" i="24"/>
  <c r="A24" i="25"/>
  <c r="A25" i="18"/>
  <c r="A26" i="32" l="1"/>
  <c r="A26" i="33"/>
  <c r="A25" i="34"/>
  <c r="A27" i="31"/>
  <c r="A26" i="30"/>
  <c r="A27" i="12"/>
  <c r="A25" i="13"/>
  <c r="A25" i="20"/>
  <c r="A25" i="14"/>
  <c r="A26" i="19"/>
  <c r="A26" i="23"/>
  <c r="A26" i="24"/>
  <c r="A26" i="11"/>
  <c r="A26" i="17"/>
  <c r="A25" i="25"/>
  <c r="A26" i="18"/>
  <c r="A27" i="5"/>
  <c r="A26" i="27"/>
  <c r="A27" i="33" l="1"/>
  <c r="A27" i="32"/>
  <c r="A28" i="12"/>
  <c r="A28" i="31"/>
  <c r="A27" i="30"/>
  <c r="A26" i="14"/>
  <c r="A28" i="5"/>
  <c r="A27" i="17"/>
  <c r="A27" i="27"/>
  <c r="A26" i="20"/>
  <c r="A27" i="19"/>
  <c r="A27" i="11"/>
  <c r="A27" i="18"/>
  <c r="A26" i="13"/>
  <c r="A27" i="23"/>
  <c r="A27" i="24"/>
  <c r="A26" i="25"/>
  <c r="A28" i="32" l="1"/>
  <c r="A28" i="33"/>
  <c r="A38" i="34"/>
  <c r="A29" i="31"/>
  <c r="A28" i="30"/>
  <c r="A29" i="12"/>
  <c r="A28" i="11"/>
  <c r="A28" i="27"/>
  <c r="A27" i="14"/>
  <c r="A28" i="19"/>
  <c r="A27" i="13"/>
  <c r="A27" i="20"/>
  <c r="A28" i="23"/>
  <c r="A28" i="24"/>
  <c r="A28" i="18"/>
  <c r="A29" i="5"/>
  <c r="A28" i="17"/>
  <c r="A27" i="25"/>
  <c r="A29" i="33" l="1"/>
  <c r="A29" i="32"/>
  <c r="A39" i="34"/>
  <c r="A29" i="30"/>
  <c r="A30" i="12"/>
  <c r="A30" i="31"/>
  <c r="A29" i="19"/>
  <c r="A28" i="13"/>
  <c r="A29" i="23"/>
  <c r="A29" i="24"/>
  <c r="A28" i="25"/>
  <c r="A29" i="18"/>
  <c r="A29" i="11"/>
  <c r="A30" i="5"/>
  <c r="A29" i="17"/>
  <c r="A29" i="27"/>
  <c r="A28" i="20"/>
  <c r="A28" i="14"/>
  <c r="A30" i="32" l="1"/>
  <c r="A30" i="33"/>
  <c r="A40" i="34"/>
  <c r="A31" i="31"/>
  <c r="A30" i="30"/>
  <c r="A31" i="12"/>
  <c r="A29" i="13"/>
  <c r="A29" i="20"/>
  <c r="A30" i="18"/>
  <c r="A30" i="27"/>
  <c r="A30" i="11"/>
  <c r="A30" i="17"/>
  <c r="A29" i="14"/>
  <c r="A30" i="19"/>
  <c r="A30" i="23"/>
  <c r="A30" i="24"/>
  <c r="A31" i="5"/>
  <c r="A29" i="25"/>
  <c r="A31" i="33" l="1"/>
  <c r="A31" i="32"/>
  <c r="A41" i="34"/>
  <c r="A32" i="12"/>
  <c r="A32" i="31"/>
  <c r="A31" i="30"/>
  <c r="A30" i="14"/>
  <c r="A32" i="5"/>
  <c r="A31" i="17"/>
  <c r="A31" i="27"/>
  <c r="A30" i="20"/>
  <c r="A31" i="18"/>
  <c r="A31" i="11"/>
  <c r="A31" i="19"/>
  <c r="A30" i="13"/>
  <c r="A31" i="23"/>
  <c r="A31" i="24"/>
  <c r="A30" i="25"/>
  <c r="A32" i="32" l="1"/>
  <c r="A32" i="33"/>
  <c r="A42" i="34"/>
  <c r="A33" i="31"/>
  <c r="A32" i="30"/>
  <c r="A33" i="12"/>
  <c r="A32" i="23"/>
  <c r="A31" i="25"/>
  <c r="A32" i="18"/>
  <c r="A33" i="5"/>
  <c r="A32" i="17"/>
  <c r="A31" i="20"/>
  <c r="A32" i="11"/>
  <c r="A32" i="27"/>
  <c r="A31" i="14"/>
  <c r="A32" i="19"/>
  <c r="A31" i="13"/>
  <c r="A32" i="24"/>
  <c r="A33" i="33" l="1"/>
  <c r="A33" i="32"/>
  <c r="A43" i="34"/>
  <c r="A33" i="30"/>
  <c r="A34" i="12"/>
  <c r="A34" i="31"/>
  <c r="A33" i="18"/>
  <c r="A32" i="13"/>
  <c r="A33" i="23"/>
  <c r="A33" i="24"/>
  <c r="A32" i="25"/>
  <c r="A33" i="19"/>
  <c r="A33" i="11"/>
  <c r="A34" i="5"/>
  <c r="A33" i="17"/>
  <c r="A33" i="27"/>
  <c r="A32" i="20"/>
  <c r="A32" i="14"/>
  <c r="A34" i="32" l="1"/>
  <c r="A34" i="33"/>
  <c r="A44" i="34"/>
  <c r="A35" i="31"/>
  <c r="A34" i="30"/>
  <c r="A35" i="12"/>
  <c r="A33" i="14"/>
  <c r="A34" i="17"/>
  <c r="A35" i="5"/>
  <c r="A33" i="25"/>
  <c r="A34" i="11"/>
  <c r="A33" i="13"/>
  <c r="A33" i="20"/>
  <c r="A34" i="23"/>
  <c r="A35" i="33" l="1"/>
  <c r="A35" i="32"/>
  <c r="A45" i="34"/>
  <c r="A36" i="12"/>
  <c r="A36" i="31"/>
  <c r="A35" i="30"/>
  <c r="A34" i="14"/>
  <c r="A36" i="5"/>
  <c r="A35" i="11"/>
  <c r="A46" i="34" l="1"/>
  <c r="A36" i="32"/>
  <c r="A36" i="33"/>
  <c r="A35" i="14"/>
  <c r="A37" i="31"/>
  <c r="A36" i="30"/>
  <c r="A37" i="12"/>
  <c r="A36" i="11"/>
  <c r="A37" i="5"/>
  <c r="D7" i="3"/>
  <c r="D10"/>
  <c r="D8"/>
  <c r="D9"/>
  <c r="D6"/>
  <c r="S57" i="34"/>
  <c r="A36" i="14" l="1"/>
  <c r="A47" i="34"/>
  <c r="A37" i="33"/>
  <c r="A38" i="31"/>
  <c r="A38" i="12"/>
  <c r="A38" i="5"/>
  <c r="A37" i="11"/>
  <c r="A37" i="30"/>
  <c r="A37" i="32"/>
  <c r="A38" i="11" l="1"/>
  <c r="A38" i="30"/>
  <c r="A38" i="32"/>
  <c r="A48" i="34"/>
  <c r="A38" i="33"/>
  <c r="A39" i="31"/>
  <c r="A39" i="12"/>
  <c r="A39" i="5"/>
</calcChain>
</file>

<file path=xl/sharedStrings.xml><?xml version="1.0" encoding="utf-8"?>
<sst xmlns="http://schemas.openxmlformats.org/spreadsheetml/2006/main" count="432" uniqueCount="272">
  <si>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</si>
  <si>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</si>
  <si>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</si>
  <si>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</si>
  <si>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</si>
  <si>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</si>
  <si>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</si>
  <si>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</si>
  <si>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</si>
  <si>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</si>
  <si>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</si>
  <si>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</si>
  <si>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</si>
  <si>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</si>
  <si>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</si>
  <si>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</si>
  <si>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</si>
  <si>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</si>
  <si>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</si>
  <si>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</si>
  <si>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</si>
  <si>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</si>
  <si>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</si>
  <si>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</si>
  <si>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</si>
  <si>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</si>
  <si>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</si>
  <si>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</si>
  <si>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</si>
  <si>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</si>
  <si>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</si>
  <si>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</si>
  <si>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</si>
  <si>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</si>
  <si>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</si>
  <si>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</si>
  <si>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</si>
  <si>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</si>
  <si>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</si>
  <si>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</si>
  <si>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</si>
  <si>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</si>
  <si>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</si>
  <si>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</si>
  <si>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</si>
  <si>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</si>
  <si>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</si>
  <si>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</si>
  <si>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</si>
  <si>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</si>
  <si>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</si>
  <si>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</si>
  <si>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</si>
  <si>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</si>
  <si>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</si>
  <si>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</si>
  <si>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</si>
  <si>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</si>
  <si>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</si>
  <si>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</si>
  <si>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</si>
  <si>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</si>
  <si>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</si>
  <si>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</si>
  <si>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</si>
  <si>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</si>
  <si>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</si>
  <si>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</si>
  <si>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</si>
  <si>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</si>
  <si>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</si>
  <si>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</si>
  <si>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</si>
  <si>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</si>
  <si>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</si>
  <si>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</si>
  <si>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</si>
  <si>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</si>
  <si>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</si>
  <si>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</si>
  <si>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</si>
  <si>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</si>
  <si>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</si>
  <si>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</si>
  <si>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</si>
  <si>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</si>
  <si>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</si>
  <si>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</si>
  <si>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</si>
  <si>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</si>
  <si>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</si>
  <si>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</si>
  <si>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</si>
  <si>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</si>
  <si>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</si>
  <si>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</si>
  <si>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</si>
  <si>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</si>
  <si>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</si>
  <si>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</si>
  <si>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</si>
  <si>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</si>
  <si>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</si>
  <si>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</si>
  <si>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</si>
  <si>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</si>
  <si>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</si>
  <si>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</si>
  <si>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</si>
  <si>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</si>
  <si>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</si>
  <si>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</si>
  <si>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</si>
  <si>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</si>
  <si>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</si>
  <si>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</si>
  <si>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</si>
  <si>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</si>
  <si>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</si>
  <si>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</si>
  <si>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</si>
  <si>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</si>
  <si>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</si>
  <si>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</si>
  <si>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</si>
  <si>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</si>
  <si>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</si>
  <si>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</si>
  <si>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</si>
  <si>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</si>
  <si>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</si>
  <si>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</si>
  <si>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</si>
  <si>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</si>
  <si>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</si>
  <si>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</si>
  <si>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</si>
  <si>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</si>
  <si>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</si>
  <si>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</si>
  <si>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</si>
  <si>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</si>
  <si>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</si>
  <si>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</si>
  <si>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</si>
  <si>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</si>
  <si>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</si>
  <si>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</si>
  <si>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</si>
  <si>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</si>
  <si>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</si>
  <si>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</si>
  <si>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</si>
  <si>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</si>
  <si>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</si>
  <si>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</si>
  <si>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Знает о том, что за организмом необходимо ухаживать, чтобы быть здоровым.</t>
  </si>
  <si>
    <t>Устанавливает связь между совершаемым действием и состоянием организма, настроением, самочувствием.</t>
  </si>
  <si>
    <t>Понимает некоторые свои состояния, желания (скучно, грустно, весело, интересно).</t>
  </si>
  <si>
    <t>Идентифицирует свои действия с действиями других детей («Я так же быстро бегаю, как Женя»).</t>
  </si>
  <si>
    <t>Знает название родного города, села, детского сада, своей группы.</t>
  </si>
  <si>
    <t>Проявляет самостоятельность в выборе игры и развитии замысла.</t>
  </si>
  <si>
    <t>Выполняет правила игры.</t>
  </si>
  <si>
    <t>Ответственно относится к порученному заданию (доводит начатое до конца, стремится сделать хорошо).</t>
  </si>
  <si>
    <t>Создаёт игровое детское общество на основах партнёрства и уважительного отношения играющих друг к другу.</t>
  </si>
  <si>
    <t>Самостоятельно создаёт предметно-ролевую среду, используя полифункциональный материал, модули, игрушки-заместители.</t>
  </si>
  <si>
    <t>В театрализованных играх использует образные игрушки, бибабо и др.</t>
  </si>
  <si>
    <t>Владеет  навыками самообслуживания, оказывает помощь сверстникам (одеваться, раздеваться, складывать вещи, убирать игрушки, приводить в порядок рабочее место).</t>
  </si>
  <si>
    <t>Принимает участие в общих делах - готовит сюрпризы для именинников, украшает группу к празднику, принимает участие в уборке группы или участка.</t>
  </si>
  <si>
    <t>Интересуется трудом взрослых, его содержанием.</t>
  </si>
  <si>
    <t>Понимает опасность общения с незнакомым человеком.</t>
  </si>
  <si>
    <t>Чётко знает предметы, которыми детям пользоваться запрещено (спички, зажигалки, газовые и электрические плиты, утюги и др.).</t>
  </si>
  <si>
    <t>Называет все сигналы светофора и рассказывает об их значении.</t>
  </si>
  <si>
    <t>Знает, что такое тротуар, для кого предназначен, что такое проезжая часть, для чего предназначена.</t>
  </si>
  <si>
    <t>Понимает, что животные, даже те, которые живут в их доме, могут быть злыми и агрессивными, поэтому животных обижать и злить нельзя.</t>
  </si>
  <si>
    <t>Знает, где можно переходить проезжую часть.</t>
  </si>
  <si>
    <t>Узнаёт разные виды транспорта, умеет классифицировать городской транспорт</t>
  </si>
  <si>
    <t>Различает девять цветов (красный, оранжевый, жёлтый, зелёный, синий, фиолетовый, коричневый, чёрный, белый), их светлые и тёмные оттенки.</t>
  </si>
  <si>
    <t>Различает параметры величины, использует их для сравнения объектов</t>
  </si>
  <si>
    <t>Использует предметы в соответствии с их назначением.</t>
  </si>
  <si>
    <t>Экспериментирует с цветом, формой, величиной, получает новые цвета путём смешивания красок.</t>
  </si>
  <si>
    <t>Включается в наблюдения,  проведение опытов.</t>
  </si>
  <si>
    <t>Конструирует из строительного материала по собственному замыслу.</t>
  </si>
  <si>
    <t>Создаёт простейшие постройки для игры из конструктора.</t>
  </si>
  <si>
    <t>Проявляет творчество по созданию поделок из природного материала.</t>
  </si>
  <si>
    <t>Сравнивает предметы и явления природы по заданным свойствам.</t>
  </si>
  <si>
    <t>Осознанно относится к растениям и животным, осуществляет уход (под руководством взрослого или самостоятельно) за растениями уголка природы, огорода, цветника.</t>
  </si>
  <si>
    <t>Выделяет самостоятельно основания для сравнения живых объектов.</t>
  </si>
  <si>
    <t>Отражает в речи результаты наблюдений, сравнений.</t>
  </si>
  <si>
    <t>Считает до 5 (количественный счёт), отвечает на вопрос «Сколько?».</t>
  </si>
  <si>
    <t>Сравнивает количество предметов на основе счёта, а также путём соотнесения предметов двух групп (составления пар).</t>
  </si>
  <si>
    <t>Сравнивает два предмета по величине на основе приложения их друг к другу или наложения.</t>
  </si>
  <si>
    <t>Знает характерные отличия круга, квадрата, треугольника, шара, куба.</t>
  </si>
  <si>
    <t>Определяет положение предметов в пространстве по отношению к себе; двигается в нужном направлении по сигналу.</t>
  </si>
  <si>
    <t>Определяет части суток.</t>
  </si>
  <si>
    <t>Выделяет первый звук в слове.</t>
  </si>
  <si>
    <t>Составляет описательные рассказы (по игрушке), сюжетные рассказы, сочиняет загадки.</t>
  </si>
  <si>
    <t>Эмоционально откликается на образное содержание литературных и фольклорных произведений.</t>
  </si>
  <si>
    <t>Проявляет инициативность, активность в общении</t>
  </si>
  <si>
    <t>Называет  любимую  сказку,  читает  наизусть стихотворение, считалку.</t>
  </si>
  <si>
    <t>Рассматривает иллюстрированные издания детских книг.</t>
  </si>
  <si>
    <t>Драматизирует (инсценирует) с помощью взрослого небольшие сказки (отрывки из сказок).</t>
  </si>
  <si>
    <t>При рассказывании сказки дополнять её собственными историями, выдерживая авторский сюжет.</t>
  </si>
  <si>
    <t>Изображает предметы и явления, используя умение передавать их выразительно путём создания отчётливых форм, подбора цвета, аккуратного  закрашивания,  использования разных материалов: карандашей, красок (гуашь), фломастеров, цветных мелков и др.</t>
  </si>
  <si>
    <t>Передаёт несложный сюжет, объединяя в рисунке несколько предметов, располагая их на листе в соответствии с содержанием.</t>
  </si>
  <si>
    <t>Аппликация и конструирование</t>
  </si>
  <si>
    <t>Создаёт образы разных предметов и игрушек, объединяет их в коллективную композицию.</t>
  </si>
  <si>
    <t>Правильно держит ножницы и режет ими по прямой, по диагонали (квадрат и прямоугольник).</t>
  </si>
  <si>
    <t>Вырезает круг из квадрата, овал — из прямоугольника, плавно срезает и закругляет углы.</t>
  </si>
  <si>
    <t>Аккуратно наклеивает изображения предметов, состоящих из нескольких частей.</t>
  </si>
  <si>
    <t>Составляет узоры из растительных форм и геометрических фигур.</t>
  </si>
  <si>
    <t>Подбирает цвета в соответствии с цветом предметов или по собственному желанию</t>
  </si>
  <si>
    <t>Может эмоционально отзываться на музыку различного характера в речевом, двигательном, инструментальном, изобразительном и других выражениях.</t>
  </si>
  <si>
    <t>Развитие детей в процессе овладения театрализованной деятельностью</t>
  </si>
  <si>
    <t>Имеет представление о театре как ярком зрелищном искусстве.</t>
  </si>
  <si>
    <t>Имеет первоначальные навыки перевоплощения через освоение образов растительного, животного и предметного мира</t>
  </si>
  <si>
    <t>Ходит и бегает, согласуя движения рук и ног.</t>
  </si>
  <si>
    <t>Бегает,  соблюдая правильную технику движений.</t>
  </si>
  <si>
    <t>Лазает по гимнастической стенке, выполняет переход на гимнастической лестнице с пролёта на пролёт вправо и влево.</t>
  </si>
  <si>
    <t>Ползает разными способами: опираясь на стопы и ладони, колени и ладони, на животе, подтягиваясь руками.</t>
  </si>
  <si>
    <t>Прыгает на высоту и с высоты.</t>
  </si>
  <si>
    <t xml:space="preserve">Метает предметы разными способами обеими руками. </t>
  </si>
  <si>
    <t>Строится в колонну, в круг, шеренгу, выполняет повороты на месте.</t>
  </si>
  <si>
    <t>Развиты физические качества (скорость, гибкость,  выносливость,  сила,  координация), улучшен индивидуальный результат в конце учебного года.</t>
  </si>
  <si>
    <t>Соблюдает элементарные правила гигиены.</t>
  </si>
  <si>
    <t>Различает, что вредно, а что полезно для здоровья</t>
  </si>
  <si>
    <t>Группа</t>
  </si>
  <si>
    <t>средняя группа</t>
  </si>
  <si>
    <t>сформирован</t>
  </si>
  <si>
    <t>в стадии формирования</t>
  </si>
  <si>
    <t>не сформирован</t>
  </si>
  <si>
    <t xml:space="preserve">Распределяет роли, выполняет игровые действия, поступает в соответствии с игровым замыслом </t>
  </si>
  <si>
    <t>Различает,  из  каких частей  составлена группа предметов, называет их характерные особенности (цвет, размер, назначение).</t>
  </si>
  <si>
    <t>Знает и называет музыкальные инструменты (барабан, бубен, колокольчик, бубенцы, треугольник, ложки, металлофон, ксилофон, блоктроммель, маракас, трещотка, рубель).</t>
  </si>
  <si>
    <t>Использует во всех видах деятельности «звучащие жесты» (цокание языком, хлопки в ладоши, шлепки по коленям, притопы ногами), ритмические и шумовые инструменты (колокольчик, треугольник, барабан, ложки, клавесы, штабшпили, шаркунки) в качестве ритмизации или сопровождения.</t>
  </si>
  <si>
    <t>Может петь протяжно, чётко произносить слова</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</si>
  <si>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</si>
  <si>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Сформированность показателей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</si>
  <si>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</si>
  <si>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</si>
  <si>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Создаёт простейшие постройки для игры из конструктора.
</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</si>
  <si>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</si>
  <si>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</si>
  <si>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</si>
  <si>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</si>
  <si>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 xml:space="preserve">Выполняет правила игры.
</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</si>
  <si>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</si>
  <si>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</si>
  <si>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</si>
  <si>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</si>
  <si>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</si>
  <si>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</si>
  <si>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</si>
  <si>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</si>
  <si>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</si>
  <si>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</si>
  <si>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</si>
  <si>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</si>
  <si>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СОЦИАЛЬНО-КОММУНИКАТИВНОЕ                         РАЗВИТИЕ</t>
  </si>
  <si>
    <t>кол-во детей принявших участие</t>
  </si>
  <si>
    <t>Страмится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</si>
  <si>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Стремится выполнять правила игры.</t>
  </si>
  <si>
    <t>Соблюдает элементарные правила поведения в детском саду и на улице.</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</si>
  <si>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</si>
  <si>
    <t>Умеет выполнять танцевальные движения: прямой галоп, вынос ноги на пятку или носок, движения парами по кругу, кружение в парах и по одному.</t>
  </si>
  <si>
    <t>При рассказывании сказки может дополнять её собственными историями, выдерживая авторский сюжет.</t>
  </si>
  <si>
    <t>Придумывает условные обозначения к событиям истории, участвует в составлении мнемосхем.</t>
  </si>
  <si>
    <t xml:space="preserve">Отбивает мяч о землю не менее 5 раз подряд. </t>
  </si>
  <si>
    <t>Ориентируется в пространстве.</t>
  </si>
  <si>
    <t>Замечает неопрятность одежды и обуви у себя и других.</t>
  </si>
  <si>
    <t>Стремится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</si>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</sst>
</file>

<file path=xl/styles.xml><?xml version="1.0" encoding="utf-8"?>
<styleSheet xmlns="http://schemas.openxmlformats.org/spreadsheetml/2006/main">
  <numFmts count="1">
    <numFmt numFmtId="164" formatCode="0.0"/>
  </numFmts>
  <fonts count="36">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sz val="10"/>
      <color theme="1"/>
      <name val="Times New Roman"/>
      <family val="1"/>
      <charset val="204"/>
    </font>
    <font>
      <b/>
      <sz val="16"/>
      <color indexed="8"/>
      <name val="Times New Roman"/>
      <family val="1"/>
      <charset val="204"/>
    </font>
    <font>
      <sz val="14"/>
      <color theme="0"/>
      <name val="Times New Roman"/>
      <family val="1"/>
      <charset val="204"/>
    </font>
    <font>
      <sz val="11"/>
      <name val="Times New Roman"/>
      <family val="1"/>
      <charset val="204"/>
    </font>
    <font>
      <sz val="11"/>
      <color rgb="FF000000"/>
      <name val="Times New Roman"/>
      <family val="1"/>
      <charset val="204"/>
    </font>
    <font>
      <sz val="10"/>
      <color rgb="FF000000"/>
      <name val="Times New Roman"/>
      <family val="1"/>
      <charset val="204"/>
    </font>
    <font>
      <sz val="14"/>
      <color theme="1"/>
      <name val="Times New Roman"/>
      <family val="1"/>
      <charset val="204"/>
    </font>
    <font>
      <b/>
      <sz val="11"/>
      <name val="Times New Roman"/>
      <family val="1"/>
      <charset val="204"/>
    </font>
    <font>
      <sz val="12"/>
      <color rgb="FF000000"/>
      <name val="Times New Roman"/>
      <family val="1"/>
      <charset val="204"/>
    </font>
    <font>
      <b/>
      <sz val="12"/>
      <color theme="0"/>
      <name val="Times New Roman"/>
      <family val="1"/>
      <charset val="204"/>
    </font>
    <font>
      <sz val="11"/>
      <color theme="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99"/>
        <bgColor indexed="64"/>
      </patternFill>
    </fill>
    <fill>
      <patternFill patternType="solid">
        <fgColor rgb="FFB8F173"/>
        <bgColor indexed="64"/>
      </patternFill>
    </fill>
    <fill>
      <patternFill patternType="solid">
        <fgColor rgb="FFFFFF00"/>
        <bgColor rgb="FF000000"/>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9" fontId="4" fillId="0" borderId="0" applyFont="0" applyFill="0" applyBorder="0" applyAlignment="0" applyProtection="0"/>
  </cellStyleXfs>
  <cellXfs count="507">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4" fillId="0" borderId="1" xfId="0" applyFont="1" applyBorder="1" applyAlignment="1">
      <alignment vertical="center" textRotation="90" wrapText="1"/>
    </xf>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5"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8" fillId="0" borderId="1" xfId="0" applyFont="1" applyBorder="1" applyAlignment="1">
      <alignment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8" fillId="0" borderId="35" xfId="0" applyFont="1" applyBorder="1"/>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25" fillId="0" borderId="1" xfId="0" applyFont="1" applyBorder="1" applyAlignment="1">
      <alignment vertical="center" textRotation="90" wrapText="1"/>
    </xf>
    <xf numFmtId="0" fontId="25" fillId="0" borderId="1" xfId="0" applyFont="1" applyBorder="1" applyAlignment="1">
      <alignment horizontal="center" vertical="center" textRotation="90" wrapText="1"/>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6"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9" fillId="0" borderId="3" xfId="0" applyFont="1" applyBorder="1" applyAlignment="1">
      <alignment vertical="top" wrapText="1"/>
    </xf>
    <xf numFmtId="0" fontId="18" fillId="0" borderId="1" xfId="0" applyFont="1" applyBorder="1" applyAlignment="1">
      <alignment wrapText="1"/>
    </xf>
    <xf numFmtId="0" fontId="17" fillId="0" borderId="0" xfId="0" applyFont="1" applyBorder="1" applyAlignment="1" applyProtection="1">
      <alignment horizontal="center"/>
      <protection locked="0"/>
    </xf>
    <xf numFmtId="0" fontId="18" fillId="0" borderId="24" xfId="0" applyFont="1" applyBorder="1"/>
    <xf numFmtId="0" fontId="18" fillId="0" borderId="24" xfId="1" applyNumberFormat="1" applyFont="1" applyBorder="1"/>
    <xf numFmtId="0" fontId="18" fillId="0" borderId="3" xfId="1" applyNumberFormat="1" applyFont="1" applyBorder="1"/>
    <xf numFmtId="164" fontId="18" fillId="0" borderId="3" xfId="1" applyNumberFormat="1" applyFont="1" applyBorder="1"/>
    <xf numFmtId="164" fontId="18" fillId="0" borderId="1" xfId="0" applyNumberFormat="1" applyFont="1" applyBorder="1"/>
    <xf numFmtId="0" fontId="18" fillId="0" borderId="1" xfId="1" applyNumberFormat="1" applyFont="1" applyBorder="1"/>
    <xf numFmtId="164" fontId="18" fillId="0" borderId="1" xfId="1" applyNumberFormat="1" applyFont="1" applyBorder="1"/>
    <xf numFmtId="164" fontId="18" fillId="0" borderId="17" xfId="1" applyNumberFormat="1" applyFont="1" applyBorder="1"/>
    <xf numFmtId="0" fontId="17" fillId="3" borderId="1" xfId="0" applyFont="1" applyFill="1" applyBorder="1" applyAlignment="1">
      <alignment horizontal="center" vertical="center" wrapText="1"/>
    </xf>
    <xf numFmtId="0" fontId="17" fillId="3" borderId="1" xfId="0" applyFont="1" applyFill="1" applyBorder="1" applyAlignment="1">
      <alignment horizontal="center" wrapText="1"/>
    </xf>
    <xf numFmtId="0" fontId="0" fillId="3" borderId="1" xfId="0" applyFont="1" applyFill="1" applyBorder="1"/>
    <xf numFmtId="0" fontId="19" fillId="0" borderId="38"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8" fillId="0" borderId="3" xfId="0" applyFont="1" applyBorder="1" applyAlignment="1">
      <alignment vertical="center"/>
    </xf>
    <xf numFmtId="164" fontId="18" fillId="0" borderId="24" xfId="1" applyNumberFormat="1" applyFont="1" applyBorder="1"/>
    <xf numFmtId="0" fontId="16" fillId="0" borderId="1" xfId="0" applyFont="1" applyBorder="1"/>
    <xf numFmtId="0" fontId="16" fillId="0" borderId="8" xfId="0" applyFont="1" applyBorder="1" applyAlignment="1">
      <alignment horizontal="center"/>
    </xf>
    <xf numFmtId="0" fontId="30" fillId="0" borderId="1" xfId="0" applyFont="1" applyBorder="1" applyAlignment="1">
      <alignment vertical="center" textRotation="90" wrapText="1"/>
    </xf>
    <xf numFmtId="0" fontId="29" fillId="0" borderId="1" xfId="0" applyFont="1" applyBorder="1" applyAlignment="1">
      <alignment horizontal="center" vertical="center" textRotation="90" wrapText="1"/>
    </xf>
    <xf numFmtId="0" fontId="30" fillId="0" borderId="1" xfId="0" applyFont="1" applyBorder="1" applyAlignment="1">
      <alignment horizontal="center" vertical="center" textRotation="90" wrapText="1"/>
    </xf>
    <xf numFmtId="0" fontId="18" fillId="0" borderId="18" xfId="0" applyFont="1" applyBorder="1"/>
    <xf numFmtId="0" fontId="16" fillId="0" borderId="2" xfId="0" applyFont="1" applyBorder="1"/>
    <xf numFmtId="0" fontId="18" fillId="0" borderId="1" xfId="0" applyFont="1" applyBorder="1" applyAlignment="1">
      <alignment horizontal="center"/>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vertical="center" wrapText="1" readingOrder="1"/>
    </xf>
    <xf numFmtId="0" fontId="18" fillId="0" borderId="1" xfId="0" applyFont="1" applyBorder="1" applyAlignment="1">
      <alignment horizontal="center" vertical="center" wrapText="1" readingOrder="1"/>
    </xf>
    <xf numFmtId="0" fontId="18" fillId="0" borderId="1" xfId="0" applyFont="1" applyBorder="1" applyAlignment="1">
      <alignment vertical="center" wrapText="1"/>
    </xf>
    <xf numFmtId="0" fontId="28" fillId="0" borderId="1" xfId="0" applyFont="1" applyBorder="1" applyAlignment="1">
      <alignment vertical="center"/>
    </xf>
    <xf numFmtId="164" fontId="29" fillId="0" borderId="1" xfId="0" applyNumberFormat="1" applyFont="1" applyBorder="1" applyAlignment="1">
      <alignment vertical="center" wrapText="1"/>
    </xf>
    <xf numFmtId="0" fontId="29" fillId="0" borderId="1" xfId="0" applyFont="1" applyBorder="1" applyAlignment="1"/>
    <xf numFmtId="0" fontId="31" fillId="0" borderId="0" xfId="0" applyFont="1" applyBorder="1" applyAlignment="1">
      <alignment vertical="center" wrapText="1"/>
    </xf>
    <xf numFmtId="0" fontId="14" fillId="0" borderId="40" xfId="0" applyFont="1" applyBorder="1" applyAlignment="1">
      <alignment horizontal="justify" vertical="top" wrapText="1"/>
    </xf>
    <xf numFmtId="0" fontId="14" fillId="0" borderId="40" xfId="0" applyFont="1" applyBorder="1" applyAlignment="1">
      <alignment vertical="top" wrapText="1"/>
    </xf>
    <xf numFmtId="0" fontId="31" fillId="0" borderId="0" xfId="0" applyFont="1" applyBorder="1" applyAlignment="1">
      <alignment horizontal="justify" vertical="center" wrapText="1"/>
    </xf>
    <xf numFmtId="0" fontId="14" fillId="0" borderId="41" xfId="0" applyFont="1" applyBorder="1" applyAlignment="1">
      <alignment horizontal="justify" vertical="top" wrapText="1"/>
    </xf>
    <xf numFmtId="0" fontId="14" fillId="0" borderId="41" xfId="0" applyFont="1" applyBorder="1" applyAlignment="1">
      <alignment vertical="top" wrapText="1"/>
    </xf>
    <xf numFmtId="0" fontId="18" fillId="0" borderId="42" xfId="0" applyFont="1" applyBorder="1" applyAlignment="1">
      <alignment horizontal="center"/>
    </xf>
    <xf numFmtId="0" fontId="18" fillId="0" borderId="1" xfId="0" applyFont="1" applyBorder="1" applyAlignment="1">
      <alignment horizontal="center" vertical="center"/>
    </xf>
    <xf numFmtId="164" fontId="29" fillId="0" borderId="1" xfId="0" applyNumberFormat="1" applyFont="1" applyBorder="1" applyAlignment="1">
      <alignment horizontal="center" vertical="center" wrapText="1"/>
    </xf>
    <xf numFmtId="0" fontId="29" fillId="0" borderId="1" xfId="0" applyFont="1" applyBorder="1" applyAlignment="1">
      <alignment horizontal="center" vertical="center"/>
    </xf>
    <xf numFmtId="164" fontId="18" fillId="0" borderId="1" xfId="0" applyNumberFormat="1" applyFont="1" applyBorder="1" applyAlignment="1">
      <alignment horizontal="center" vertical="center"/>
    </xf>
    <xf numFmtId="0" fontId="18" fillId="0" borderId="3"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164" fontId="27" fillId="0" borderId="0" xfId="0" applyNumberFormat="1" applyFont="1" applyBorder="1" applyAlignment="1" applyProtection="1">
      <alignment horizontal="center" vertical="center" wrapText="1"/>
      <protection hidden="1"/>
    </xf>
    <xf numFmtId="0" fontId="17" fillId="0" borderId="0" xfId="0" applyFont="1" applyBorder="1" applyAlignment="1" applyProtection="1">
      <alignment horizontal="center" vertical="center" wrapText="1"/>
      <protection hidden="1"/>
    </xf>
    <xf numFmtId="0" fontId="9" fillId="0" borderId="0" xfId="0" applyFont="1" applyBorder="1" applyAlignment="1">
      <alignment horizontal="justify" vertical="top" wrapText="1"/>
    </xf>
    <xf numFmtId="0" fontId="27" fillId="0" borderId="0" xfId="0" applyFont="1" applyBorder="1" applyAlignment="1" applyProtection="1">
      <alignment horizontal="center" vertical="center" wrapText="1"/>
      <protection hidden="1"/>
    </xf>
    <xf numFmtId="0" fontId="14" fillId="0" borderId="0" xfId="0" applyFont="1" applyBorder="1" applyProtection="1">
      <protection hidden="1"/>
    </xf>
    <xf numFmtId="0" fontId="17" fillId="0" borderId="1" xfId="0" applyFont="1" applyBorder="1" applyAlignment="1" applyProtection="1">
      <alignment horizontal="center" vertical="center" wrapText="1"/>
      <protection hidden="1"/>
    </xf>
    <xf numFmtId="0" fontId="9" fillId="0" borderId="0" xfId="0" applyFont="1" applyBorder="1" applyAlignment="1" applyProtection="1">
      <protection hidden="1"/>
    </xf>
    <xf numFmtId="0" fontId="13" fillId="0" borderId="0" xfId="0" applyFont="1" applyFill="1" applyBorder="1" applyAlignment="1" applyProtection="1">
      <alignment vertical="center" wrapText="1"/>
      <protection hidden="1"/>
    </xf>
    <xf numFmtId="0" fontId="18" fillId="0" borderId="0" xfId="0" applyFont="1" applyFill="1" applyBorder="1" applyProtection="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36" xfId="0" applyFont="1" applyBorder="1" applyAlignment="1">
      <alignment horizontal="center" vertical="center" textRotation="90" wrapText="1"/>
    </xf>
    <xf numFmtId="0" fontId="18" fillId="0" borderId="44" xfId="0" applyFont="1" applyBorder="1"/>
    <xf numFmtId="1" fontId="18" fillId="0" borderId="44" xfId="1" applyNumberFormat="1" applyFont="1" applyBorder="1"/>
    <xf numFmtId="0" fontId="19" fillId="0" borderId="42" xfId="0" applyFont="1" applyBorder="1" applyAlignment="1">
      <alignment horizontal="center" vertical="center" textRotation="90" wrapText="1"/>
    </xf>
    <xf numFmtId="0" fontId="18" fillId="0" borderId="44" xfId="1" applyNumberFormat="1" applyFont="1" applyBorder="1"/>
    <xf numFmtId="0" fontId="18" fillId="0" borderId="2" xfId="0" applyFont="1" applyBorder="1" applyAlignment="1">
      <alignment horizontal="center" vertical="center" textRotation="90" wrapText="1"/>
    </xf>
    <xf numFmtId="0" fontId="18" fillId="0" borderId="45" xfId="0" applyFont="1" applyBorder="1"/>
    <xf numFmtId="1" fontId="18" fillId="0" borderId="45" xfId="1" applyNumberFormat="1" applyFont="1" applyBorder="1"/>
    <xf numFmtId="1" fontId="18" fillId="0" borderId="45" xfId="0" applyNumberFormat="1" applyFont="1" applyBorder="1"/>
    <xf numFmtId="0" fontId="18" fillId="0" borderId="17" xfId="0" applyFont="1" applyBorder="1" applyAlignment="1">
      <alignment horizontal="center" textRotation="90" wrapText="1"/>
    </xf>
    <xf numFmtId="0" fontId="18" fillId="0" borderId="2" xfId="0" applyFont="1" applyBorder="1" applyAlignment="1">
      <alignment textRotation="90"/>
    </xf>
    <xf numFmtId="1" fontId="18" fillId="0" borderId="3" xfId="0" applyNumberFormat="1" applyFont="1" applyBorder="1"/>
    <xf numFmtId="0" fontId="18" fillId="0" borderId="36" xfId="0" applyFont="1" applyBorder="1" applyAlignment="1">
      <alignment textRotation="90"/>
    </xf>
    <xf numFmtId="0" fontId="19" fillId="0" borderId="17" xfId="0" applyFont="1" applyBorder="1" applyProtection="1">
      <protection locked="0"/>
    </xf>
    <xf numFmtId="0" fontId="19" fillId="0" borderId="2" xfId="0" applyFont="1" applyBorder="1" applyProtection="1">
      <protection locked="0"/>
    </xf>
    <xf numFmtId="0" fontId="19" fillId="0" borderId="18" xfId="0" applyFont="1" applyBorder="1" applyAlignment="1">
      <alignment horizontal="center" vertical="center" textRotation="90" wrapText="1"/>
    </xf>
    <xf numFmtId="0" fontId="19" fillId="0" borderId="46"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19" fillId="0" borderId="44" xfId="0" applyFont="1" applyBorder="1" applyAlignment="1">
      <alignment horizontal="center" vertical="center" textRotation="90" wrapText="1"/>
    </xf>
    <xf numFmtId="0" fontId="18" fillId="0" borderId="18" xfId="0" applyFont="1" applyBorder="1" applyAlignment="1">
      <alignment horizontal="center" vertical="center" textRotation="90" wrapText="1"/>
    </xf>
    <xf numFmtId="0" fontId="18" fillId="0" borderId="20" xfId="0" applyFont="1" applyBorder="1" applyAlignment="1">
      <alignment horizontal="center" vertical="center" textRotation="90" wrapText="1"/>
    </xf>
    <xf numFmtId="0" fontId="18" fillId="0" borderId="44" xfId="0" applyFont="1" applyBorder="1" applyAlignment="1">
      <alignment horizontal="center" vertical="center" textRotation="90" wrapText="1"/>
    </xf>
    <xf numFmtId="0" fontId="29" fillId="0" borderId="17" xfId="0" applyFont="1" applyBorder="1"/>
    <xf numFmtId="0" fontId="29" fillId="0" borderId="3" xfId="0" applyFont="1" applyBorder="1"/>
    <xf numFmtId="0" fontId="18" fillId="0" borderId="1" xfId="0" applyFont="1" applyBorder="1" applyAlignment="1">
      <alignment horizontal="right" vertical="center"/>
    </xf>
    <xf numFmtId="0" fontId="29" fillId="0" borderId="1" xfId="0" applyFont="1" applyBorder="1" applyProtection="1">
      <protection locked="0"/>
    </xf>
    <xf numFmtId="0" fontId="29" fillId="0" borderId="2" xfId="0" applyFont="1" applyBorder="1" applyProtection="1">
      <protection locked="0"/>
    </xf>
    <xf numFmtId="0" fontId="29" fillId="0" borderId="3" xfId="0" applyFont="1" applyBorder="1" applyProtection="1">
      <protection locked="0"/>
    </xf>
    <xf numFmtId="0" fontId="29" fillId="0" borderId="18" xfId="0" applyFont="1" applyBorder="1" applyProtection="1">
      <protection locked="0"/>
    </xf>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1" fontId="18" fillId="0" borderId="47" xfId="0" applyNumberFormat="1" applyFont="1" applyBorder="1"/>
    <xf numFmtId="1" fontId="18" fillId="0" borderId="1" xfId="0" applyNumberFormat="1" applyFont="1" applyBorder="1"/>
    <xf numFmtId="0" fontId="18" fillId="0" borderId="47" xfId="1" applyNumberFormat="1" applyFont="1" applyBorder="1"/>
    <xf numFmtId="1" fontId="18" fillId="0" borderId="1" xfId="1" applyNumberFormat="1" applyFont="1" applyBorder="1"/>
    <xf numFmtId="1" fontId="18" fillId="0" borderId="47" xfId="1" applyNumberFormat="1" applyFont="1" applyBorder="1"/>
    <xf numFmtId="9" fontId="18" fillId="0" borderId="17" xfId="1" applyFont="1" applyBorder="1"/>
    <xf numFmtId="9" fontId="18" fillId="0" borderId="1" xfId="1" applyFont="1" applyBorder="1"/>
    <xf numFmtId="0" fontId="20" fillId="6" borderId="2" xfId="0" applyFont="1" applyFill="1" applyBorder="1" applyAlignment="1" applyProtection="1">
      <alignment horizontal="center" vertical="center"/>
    </xf>
    <xf numFmtId="0" fontId="21" fillId="0" borderId="3" xfId="0" applyFont="1" applyBorder="1"/>
    <xf numFmtId="164" fontId="21" fillId="0" borderId="13" xfId="0" applyNumberFormat="1" applyFont="1" applyBorder="1"/>
    <xf numFmtId="0" fontId="21" fillId="0" borderId="15" xfId="0" applyFont="1" applyBorder="1"/>
    <xf numFmtId="164" fontId="21" fillId="0" borderId="4" xfId="0" applyNumberFormat="1" applyFont="1" applyBorder="1"/>
    <xf numFmtId="0" fontId="21" fillId="0" borderId="5" xfId="0" applyFont="1" applyBorder="1"/>
    <xf numFmtId="164" fontId="21" fillId="0" borderId="6" xfId="0" applyNumberFormat="1" applyFont="1" applyBorder="1"/>
    <xf numFmtId="0" fontId="21" fillId="0" borderId="12" xfId="0" applyFont="1" applyBorder="1"/>
    <xf numFmtId="0" fontId="29" fillId="0" borderId="24" xfId="0" applyFont="1" applyBorder="1" applyProtection="1">
      <protection locked="0"/>
    </xf>
    <xf numFmtId="0" fontId="17" fillId="0" borderId="15" xfId="0" applyFont="1" applyBorder="1"/>
    <xf numFmtId="0" fontId="17" fillId="0" borderId="5" xfId="0" applyFont="1" applyBorder="1"/>
    <xf numFmtId="0" fontId="17" fillId="0" borderId="12" xfId="0" applyFont="1" applyBorder="1"/>
    <xf numFmtId="0" fontId="0" fillId="0" borderId="2" xfId="0" applyFont="1" applyBorder="1"/>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164" fontId="17" fillId="0" borderId="6" xfId="0" applyNumberFormat="1" applyFont="1" applyBorder="1" applyProtection="1"/>
    <xf numFmtId="0" fontId="17" fillId="0" borderId="12" xfId="0" applyFont="1" applyBorder="1" applyProtection="1"/>
    <xf numFmtId="0" fontId="33" fillId="0" borderId="18" xfId="0" applyFont="1" applyBorder="1" applyAlignment="1" applyProtection="1">
      <alignment vertical="center"/>
      <protection locked="0"/>
    </xf>
    <xf numFmtId="164" fontId="17" fillId="0" borderId="2" xfId="0" applyNumberFormat="1" applyFont="1" applyBorder="1" applyAlignment="1" applyProtection="1"/>
    <xf numFmtId="0" fontId="17" fillId="0" borderId="15" xfId="0" applyFont="1" applyBorder="1" applyAlignment="1" applyProtection="1"/>
    <xf numFmtId="0" fontId="17" fillId="0" borderId="5" xfId="0" applyFont="1" applyBorder="1" applyAlignment="1" applyProtection="1"/>
    <xf numFmtId="0" fontId="17" fillId="0" borderId="12" xfId="0" applyFont="1" applyBorder="1" applyAlignment="1" applyProtection="1"/>
    <xf numFmtId="164" fontId="17" fillId="0" borderId="13" xfId="0" applyNumberFormat="1" applyFont="1" applyBorder="1" applyAlignment="1" applyProtection="1"/>
    <xf numFmtId="164" fontId="17" fillId="0" borderId="4" xfId="0" applyNumberFormat="1" applyFont="1" applyBorder="1" applyAlignment="1" applyProtection="1"/>
    <xf numFmtId="164" fontId="17" fillId="0" borderId="6" xfId="0" applyNumberFormat="1" applyFont="1" applyBorder="1" applyAlignment="1" applyProtection="1"/>
    <xf numFmtId="0" fontId="21" fillId="0" borderId="15" xfId="0" applyFont="1" applyBorder="1" applyAlignment="1"/>
    <xf numFmtId="0" fontId="21" fillId="0" borderId="5" xfId="0" applyFont="1" applyBorder="1" applyAlignment="1"/>
    <xf numFmtId="0" fontId="21" fillId="0" borderId="6" xfId="0" applyFont="1" applyBorder="1" applyAlignment="1"/>
    <xf numFmtId="0" fontId="21" fillId="0" borderId="12" xfId="0" applyFont="1" applyBorder="1" applyAlignment="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164" fontId="21" fillId="0" borderId="6" xfId="0" applyNumberFormat="1" applyFont="1" applyBorder="1" applyAlignment="1" applyProtection="1"/>
    <xf numFmtId="0" fontId="21" fillId="0" borderId="12" xfId="0" applyFont="1" applyBorder="1" applyAlignment="1" applyProtection="1"/>
    <xf numFmtId="0" fontId="18" fillId="0" borderId="2" xfId="0" applyFont="1" applyBorder="1" applyProtection="1">
      <protection locked="0"/>
    </xf>
    <xf numFmtId="0" fontId="17" fillId="0" borderId="13" xfId="0" applyFont="1" applyBorder="1" applyProtection="1"/>
    <xf numFmtId="0" fontId="17" fillId="0" borderId="4" xfId="0" applyFont="1" applyBorder="1" applyProtection="1"/>
    <xf numFmtId="0" fontId="18" fillId="0" borderId="17" xfId="0" applyFont="1" applyBorder="1" applyProtection="1">
      <protection locked="0"/>
    </xf>
    <xf numFmtId="0" fontId="11" fillId="0" borderId="2" xfId="0" applyFont="1" applyBorder="1" applyProtection="1"/>
    <xf numFmtId="0" fontId="18" fillId="0" borderId="1" xfId="0" applyFont="1" applyBorder="1" applyAlignment="1">
      <alignment horizontal="center"/>
    </xf>
    <xf numFmtId="0" fontId="21" fillId="0" borderId="16" xfId="0" applyFont="1" applyBorder="1" applyAlignment="1" applyProtection="1">
      <protection hidden="1"/>
    </xf>
    <xf numFmtId="0" fontId="21" fillId="0" borderId="17" xfId="0" applyFont="1" applyBorder="1" applyAlignment="1" applyProtection="1">
      <protection hidden="1"/>
    </xf>
    <xf numFmtId="0" fontId="21" fillId="0" borderId="19" xfId="0" applyFont="1" applyBorder="1" applyAlignment="1" applyProtection="1">
      <protection hidden="1"/>
    </xf>
    <xf numFmtId="0" fontId="18" fillId="0" borderId="11" xfId="0" applyFont="1" applyBorder="1" applyProtection="1">
      <protection locked="0"/>
    </xf>
    <xf numFmtId="0" fontId="17" fillId="0" borderId="6" xfId="0" applyFont="1" applyBorder="1" applyProtection="1"/>
    <xf numFmtId="0" fontId="16" fillId="0" borderId="8" xfId="0" applyFont="1" applyBorder="1"/>
    <xf numFmtId="0" fontId="16" fillId="0" borderId="29" xfId="0" applyFont="1" applyBorder="1"/>
    <xf numFmtId="0" fontId="16" fillId="0" borderId="23" xfId="0" applyFont="1" applyBorder="1"/>
    <xf numFmtId="164" fontId="18" fillId="0" borderId="3" xfId="0" applyNumberFormat="1" applyFont="1" applyBorder="1"/>
    <xf numFmtId="164" fontId="29" fillId="0" borderId="3" xfId="0" applyNumberFormat="1" applyFont="1" applyBorder="1" applyAlignment="1">
      <alignment vertical="center" wrapText="1"/>
    </xf>
    <xf numFmtId="0" fontId="18" fillId="0" borderId="3" xfId="0" applyFont="1" applyBorder="1" applyAlignment="1"/>
    <xf numFmtId="0" fontId="29" fillId="0" borderId="3" xfId="0" applyFont="1" applyBorder="1" applyAlignment="1"/>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15" xfId="0" applyFont="1" applyBorder="1"/>
    <xf numFmtId="0" fontId="18" fillId="0" borderId="4" xfId="0" applyFont="1" applyBorder="1" applyAlignment="1">
      <alignment horizontal="center"/>
    </xf>
    <xf numFmtId="0" fontId="18" fillId="0" borderId="4" xfId="0" applyFont="1" applyBorder="1" applyAlignment="1">
      <alignment vertical="center"/>
    </xf>
    <xf numFmtId="0" fontId="18" fillId="0" borderId="6" xfId="0" applyFont="1" applyBorder="1" applyAlignment="1">
      <alignment vertical="center"/>
    </xf>
    <xf numFmtId="0" fontId="18" fillId="0" borderId="7" xfId="0" applyFont="1" applyBorder="1"/>
    <xf numFmtId="164" fontId="18" fillId="0" borderId="7" xfId="0" applyNumberFormat="1" applyFont="1" applyBorder="1"/>
    <xf numFmtId="164" fontId="29" fillId="0" borderId="7" xfId="0" applyNumberFormat="1" applyFont="1" applyBorder="1" applyAlignment="1">
      <alignment vertical="center" wrapText="1"/>
    </xf>
    <xf numFmtId="0" fontId="18" fillId="0" borderId="50" xfId="0" applyFont="1" applyBorder="1"/>
    <xf numFmtId="0" fontId="18" fillId="0" borderId="12" xfId="0" applyFont="1" applyBorder="1"/>
    <xf numFmtId="164" fontId="17" fillId="0" borderId="13" xfId="0" applyNumberFormat="1" applyFont="1" applyBorder="1"/>
    <xf numFmtId="164" fontId="17" fillId="0" borderId="4" xfId="0" applyNumberFormat="1" applyFont="1" applyBorder="1"/>
    <xf numFmtId="164" fontId="17" fillId="0" borderId="6" xfId="0" applyNumberFormat="1" applyFont="1" applyBorder="1"/>
    <xf numFmtId="164" fontId="21" fillId="0" borderId="13" xfId="0" applyNumberFormat="1" applyFont="1" applyBorder="1" applyAlignment="1"/>
    <xf numFmtId="164" fontId="21" fillId="0" borderId="4" xfId="0" applyNumberFormat="1" applyFont="1" applyBorder="1" applyAlignment="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29" fillId="0" borderId="18" xfId="0" applyFont="1" applyBorder="1" applyAlignment="1" applyProtection="1">
      <alignment vertical="top"/>
      <protection locked="0"/>
    </xf>
    <xf numFmtId="0" fontId="18" fillId="0" borderId="0" xfId="0" applyFont="1" applyBorder="1" applyAlignment="1" applyProtection="1">
      <alignment horizontal="center"/>
      <protection hidden="1"/>
    </xf>
    <xf numFmtId="164" fontId="34" fillId="5" borderId="1" xfId="0" applyNumberFormat="1" applyFont="1" applyFill="1" applyBorder="1" applyAlignment="1" applyProtection="1">
      <alignment horizontal="center" vertical="center" wrapText="1"/>
      <protection hidden="1"/>
    </xf>
    <xf numFmtId="164" fontId="35" fillId="0" borderId="1" xfId="0" applyNumberFormat="1" applyFont="1" applyBorder="1" applyAlignment="1" applyProtection="1">
      <alignment horizontal="center" vertical="center" wrapText="1"/>
      <protection hidden="1"/>
    </xf>
    <xf numFmtId="0" fontId="35" fillId="0" borderId="1" xfId="0" applyFont="1" applyBorder="1" applyAlignment="1" applyProtection="1">
      <alignment horizontal="center" vertical="center" wrapText="1"/>
      <protection hidden="1"/>
    </xf>
    <xf numFmtId="164" fontId="34" fillId="4" borderId="1" xfId="0" applyNumberFormat="1" applyFont="1" applyFill="1" applyBorder="1" applyAlignment="1" applyProtection="1">
      <alignment horizontal="center"/>
      <protection hidden="1"/>
    </xf>
    <xf numFmtId="164" fontId="34" fillId="5" borderId="1" xfId="0" applyNumberFormat="1" applyFont="1" applyFill="1" applyBorder="1" applyAlignment="1" applyProtection="1">
      <alignment horizontal="center" wrapText="1"/>
      <protection hidden="1"/>
    </xf>
    <xf numFmtId="164" fontId="35" fillId="0" borderId="1" xfId="0" applyNumberFormat="1" applyFont="1" applyBorder="1" applyAlignment="1" applyProtection="1">
      <alignment horizontal="center" vertical="center"/>
      <protection hidden="1"/>
    </xf>
    <xf numFmtId="0" fontId="35" fillId="0" borderId="1" xfId="0" applyFont="1" applyBorder="1" applyAlignment="1" applyProtection="1">
      <alignment horizontal="center" vertical="center"/>
      <protection hidden="1"/>
    </xf>
    <xf numFmtId="0" fontId="35" fillId="3" borderId="1" xfId="0" applyFont="1" applyFill="1" applyBorder="1" applyAlignment="1" applyProtection="1">
      <alignment horizontal="center" vertical="center" wrapText="1"/>
      <protection hidden="1"/>
    </xf>
    <xf numFmtId="164" fontId="35" fillId="3" borderId="8" xfId="0" applyNumberFormat="1" applyFont="1" applyFill="1" applyBorder="1" applyAlignment="1" applyProtection="1">
      <alignment vertical="center" wrapText="1"/>
      <protection hidden="1"/>
    </xf>
    <xf numFmtId="0" fontId="16" fillId="0" borderId="0" xfId="0" applyFont="1" applyBorder="1" applyAlignment="1" applyProtection="1">
      <protection hidden="1"/>
    </xf>
    <xf numFmtId="0" fontId="18" fillId="0" borderId="1" xfId="0" applyFont="1" applyBorder="1" applyAlignment="1">
      <alignment horizontal="center"/>
    </xf>
    <xf numFmtId="0" fontId="17" fillId="0" borderId="1" xfId="0" applyFont="1" applyBorder="1" applyAlignment="1">
      <alignment horizontal="center"/>
    </xf>
    <xf numFmtId="0" fontId="17" fillId="0" borderId="17" xfId="0" applyFont="1" applyBorder="1" applyAlignment="1">
      <alignment horizontal="center" wrapText="1"/>
    </xf>
    <xf numFmtId="0" fontId="17" fillId="0" borderId="11" xfId="0" applyFont="1" applyBorder="1" applyAlignment="1">
      <alignment horizontal="center" wrapText="1"/>
    </xf>
    <xf numFmtId="0" fontId="17" fillId="0" borderId="2" xfId="0" applyFont="1" applyBorder="1" applyAlignment="1">
      <alignment horizontal="center" wrapText="1"/>
    </xf>
    <xf numFmtId="0" fontId="17" fillId="0" borderId="1" xfId="0" applyFont="1" applyBorder="1" applyAlignment="1">
      <alignment horizontal="center" wrapText="1"/>
    </xf>
    <xf numFmtId="0" fontId="17" fillId="0" borderId="1" xfId="0" applyFont="1" applyBorder="1" applyAlignment="1">
      <alignment horizontal="center" vertical="center" wrapText="1"/>
    </xf>
    <xf numFmtId="0" fontId="18" fillId="0" borderId="8" xfId="0" applyFont="1" applyBorder="1" applyAlignment="1">
      <alignment horizontal="center"/>
    </xf>
    <xf numFmtId="0" fontId="18" fillId="0" borderId="34" xfId="0" applyFont="1" applyBorder="1" applyAlignment="1">
      <alignment horizontal="center"/>
    </xf>
    <xf numFmtId="0" fontId="18" fillId="0" borderId="3" xfId="0" applyFont="1" applyBorder="1" applyAlignment="1">
      <alignment horizontal="center"/>
    </xf>
    <xf numFmtId="0" fontId="18" fillId="0" borderId="8" xfId="0" applyFont="1" applyBorder="1" applyAlignment="1">
      <alignment horizontal="center" wrapText="1"/>
    </xf>
    <xf numFmtId="0" fontId="18" fillId="0" borderId="34" xfId="0" applyFont="1" applyBorder="1" applyAlignment="1">
      <alignment horizontal="center" wrapText="1"/>
    </xf>
    <xf numFmtId="0" fontId="18" fillId="0" borderId="3" xfId="0" applyFont="1" applyBorder="1" applyAlignment="1">
      <alignment horizontal="center" wrapText="1"/>
    </xf>
    <xf numFmtId="0" fontId="17" fillId="3" borderId="1" xfId="0" applyFont="1" applyFill="1" applyBorder="1" applyAlignment="1">
      <alignment horizontal="center" vertical="center" wrapText="1"/>
    </xf>
    <xf numFmtId="0" fontId="21" fillId="0" borderId="8" xfId="0" applyFont="1" applyBorder="1" applyAlignment="1">
      <alignment horizontal="center"/>
    </xf>
    <xf numFmtId="0" fontId="18" fillId="0" borderId="1"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17"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7" fillId="0" borderId="29" xfId="0" applyFont="1" applyBorder="1" applyAlignment="1">
      <alignment horizontal="center"/>
    </xf>
    <xf numFmtId="0" fontId="17" fillId="0" borderId="23" xfId="0" applyFont="1" applyBorder="1" applyAlignment="1">
      <alignment horizontal="center"/>
    </xf>
    <xf numFmtId="0" fontId="17" fillId="0" borderId="48" xfId="0" applyFont="1" applyBorder="1" applyAlignment="1">
      <alignment horizontal="center"/>
    </xf>
    <xf numFmtId="0" fontId="17" fillId="0" borderId="39"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8" fillId="0" borderId="8" xfId="0" applyFont="1" applyBorder="1" applyAlignment="1">
      <alignment horizontal="center" vertical="center" textRotation="90" wrapText="1"/>
    </xf>
    <xf numFmtId="0" fontId="18"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3"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1" xfId="0" applyFont="1" applyBorder="1" applyAlignment="1">
      <alignment horizontal="center" wrapText="1" readingOrder="1"/>
    </xf>
    <xf numFmtId="0" fontId="21" fillId="0" borderId="9" xfId="0" applyFont="1" applyBorder="1" applyAlignment="1">
      <alignment horizontal="center" wrapText="1" readingOrder="1"/>
    </xf>
    <xf numFmtId="0" fontId="21" fillId="0" borderId="10" xfId="0" applyFont="1" applyBorder="1" applyAlignment="1">
      <alignment horizontal="center" wrapText="1" readingOrder="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23" xfId="0" applyFont="1" applyBorder="1" applyAlignment="1">
      <alignment horizontal="center" wrapText="1" readingOrder="1"/>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3" xfId="0" applyFont="1" applyBorder="1" applyAlignment="1">
      <alignment horizontal="center" wrapText="1"/>
    </xf>
    <xf numFmtId="0" fontId="19" fillId="0" borderId="1" xfId="0" applyFont="1" applyBorder="1" applyAlignment="1" applyProtection="1">
      <alignment horizontal="left"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11" fillId="5" borderId="1" xfId="0" applyFont="1" applyFill="1" applyBorder="1" applyAlignment="1" applyProtection="1">
      <alignment horizontal="left" vertical="center" wrapText="1"/>
      <protection hidden="1"/>
    </xf>
    <xf numFmtId="0" fontId="18" fillId="0" borderId="1" xfId="0" applyFont="1" applyBorder="1" applyAlignment="1">
      <alignment horizontal="left" vertical="center"/>
    </xf>
    <xf numFmtId="0" fontId="17" fillId="0" borderId="17"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6" fillId="0" borderId="0" xfId="0" applyFont="1" applyBorder="1" applyAlignment="1" applyProtection="1">
      <alignment horizontal="center"/>
      <protection hidden="1"/>
    </xf>
    <xf numFmtId="0" fontId="11" fillId="4" borderId="1" xfId="0" applyFont="1" applyFill="1" applyBorder="1" applyAlignment="1" applyProtection="1">
      <alignment horizontal="left"/>
      <protection hidden="1"/>
    </xf>
    <xf numFmtId="0" fontId="19" fillId="0" borderId="1" xfId="0" applyFont="1" applyBorder="1" applyAlignment="1" applyProtection="1">
      <alignment horizontal="left" vertical="top" wrapText="1"/>
      <protection hidden="1"/>
    </xf>
    <xf numFmtId="0" fontId="13" fillId="0" borderId="0" xfId="0" applyFont="1" applyBorder="1" applyAlignment="1" applyProtection="1">
      <alignment horizontal="center"/>
      <protection hidden="1"/>
    </xf>
    <xf numFmtId="0" fontId="11" fillId="4" borderId="1" xfId="0" applyFont="1" applyFill="1" applyBorder="1" applyAlignment="1" applyProtection="1">
      <alignment horizontal="center" vertical="center" wrapText="1"/>
      <protection hidden="1"/>
    </xf>
    <xf numFmtId="0" fontId="18" fillId="0" borderId="0" xfId="0" applyFont="1" applyBorder="1" applyAlignment="1">
      <alignment horizontal="center"/>
    </xf>
    <xf numFmtId="0" fontId="19" fillId="0" borderId="1" xfId="0" applyFont="1" applyBorder="1" applyAlignment="1" applyProtection="1">
      <alignment horizontal="left" wrapText="1"/>
      <protection hidden="1"/>
    </xf>
    <xf numFmtId="0" fontId="17" fillId="0" borderId="1" xfId="0" applyFont="1" applyBorder="1" applyAlignment="1" applyProtection="1">
      <alignment horizontal="center" vertical="center" wrapText="1"/>
      <protection hidden="1"/>
    </xf>
    <xf numFmtId="0" fontId="26" fillId="0" borderId="0" xfId="0" applyFont="1" applyBorder="1" applyAlignment="1">
      <alignment horizontal="center" vertical="center" wrapText="1"/>
    </xf>
    <xf numFmtId="0" fontId="26" fillId="0" borderId="0" xfId="0" applyFont="1" applyBorder="1" applyAlignment="1">
      <alignment horizontal="right" vertical="center" wrapText="1"/>
    </xf>
    <xf numFmtId="0" fontId="9" fillId="0" borderId="0" xfId="0" applyFont="1" applyBorder="1" applyAlignment="1">
      <alignment horizontal="center"/>
    </xf>
    <xf numFmtId="0" fontId="9" fillId="0" borderId="39" xfId="0" applyFont="1" applyBorder="1" applyAlignment="1">
      <alignment horizontal="center"/>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11" fillId="5" borderId="1" xfId="0" applyFont="1" applyFill="1" applyBorder="1" applyAlignment="1" applyProtection="1">
      <alignment horizontal="left" wrapText="1"/>
      <protection hidden="1"/>
    </xf>
    <xf numFmtId="0" fontId="14" fillId="0" borderId="0" xfId="0" applyFont="1" applyBorder="1" applyAlignment="1">
      <alignment horizontal="center"/>
    </xf>
    <xf numFmtId="0" fontId="23" fillId="0" borderId="0" xfId="0" applyFont="1" applyBorder="1" applyAlignment="1" applyProtection="1">
      <alignment horizontal="left" vertical="center" wrapText="1"/>
      <protection hidden="1"/>
    </xf>
    <xf numFmtId="0" fontId="24" fillId="0" borderId="0" xfId="0" applyFont="1" applyBorder="1" applyAlignment="1">
      <alignment horizontal="left" vertical="center" wrapText="1"/>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22" fillId="4" borderId="17"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9" fillId="0" borderId="0" xfId="0" applyFont="1" applyBorder="1" applyAlignment="1" applyProtection="1">
      <alignment horizontal="center"/>
      <protection hidden="1"/>
    </xf>
    <xf numFmtId="9" fontId="21" fillId="0" borderId="17" xfId="1" applyFont="1" applyBorder="1" applyAlignment="1">
      <alignment horizontal="center" vertical="center" wrapText="1"/>
    </xf>
    <xf numFmtId="9" fontId="21" fillId="0" borderId="2" xfId="1" applyFont="1" applyBorder="1" applyAlignment="1">
      <alignment horizontal="center" vertical="center" wrapText="1"/>
    </xf>
    <xf numFmtId="9" fontId="21" fillId="0" borderId="29" xfId="1" applyFont="1" applyBorder="1" applyAlignment="1">
      <alignment horizontal="left" vertical="center" wrapText="1"/>
    </xf>
    <xf numFmtId="9" fontId="21" fillId="0" borderId="23" xfId="1" applyFont="1" applyBorder="1" applyAlignment="1">
      <alignment horizontal="left" vertical="center" wrapText="1"/>
    </xf>
    <xf numFmtId="0" fontId="9" fillId="0" borderId="0" xfId="0" applyFont="1" applyBorder="1" applyAlignment="1">
      <alignment horizontal="center" vertical="top" wrapText="1"/>
    </xf>
    <xf numFmtId="0" fontId="18" fillId="0" borderId="0" xfId="0" applyFont="1" applyBorder="1" applyAlignment="1" applyProtection="1">
      <alignment horizontal="center"/>
      <protection hidden="1"/>
    </xf>
    <xf numFmtId="0" fontId="23" fillId="0" borderId="0" xfId="0" applyFont="1" applyBorder="1" applyAlignment="1" applyProtection="1">
      <alignment horizontal="center" vertical="top" wrapText="1"/>
      <protection hidden="1"/>
    </xf>
    <xf numFmtId="9" fontId="32" fillId="0" borderId="17" xfId="1" applyFont="1" applyBorder="1" applyAlignment="1" applyProtection="1">
      <alignment horizontal="center" vertical="center" wrapText="1"/>
      <protection hidden="1"/>
    </xf>
    <xf numFmtId="9" fontId="32" fillId="0" borderId="2" xfId="1" applyFont="1" applyBorder="1" applyAlignment="1" applyProtection="1">
      <alignment horizontal="center" vertical="center" wrapText="1"/>
      <protection hidden="1"/>
    </xf>
    <xf numFmtId="9" fontId="17" fillId="0" borderId="17" xfId="1" applyFont="1" applyBorder="1" applyAlignment="1" applyProtection="1">
      <alignment horizontal="center" vertical="center" wrapText="1"/>
      <protection hidden="1"/>
    </xf>
    <xf numFmtId="9" fontId="17" fillId="0" borderId="2" xfId="1" applyFont="1" applyBorder="1" applyAlignment="1" applyProtection="1">
      <alignment horizontal="center" vertical="center" wrapText="1"/>
      <protection hidden="1"/>
    </xf>
    <xf numFmtId="0" fontId="19" fillId="0" borderId="29" xfId="0" applyFont="1" applyBorder="1" applyAlignment="1" applyProtection="1">
      <alignment horizontal="left" vertical="center" wrapText="1"/>
      <protection hidden="1"/>
    </xf>
    <xf numFmtId="0" fontId="19" fillId="0" borderId="30" xfId="0" applyFont="1" applyBorder="1" applyAlignment="1" applyProtection="1">
      <alignment horizontal="left" vertical="center" wrapText="1"/>
      <protection hidden="1"/>
    </xf>
    <xf numFmtId="0" fontId="19" fillId="0" borderId="23" xfId="0" applyFont="1" applyBorder="1" applyAlignment="1" applyProtection="1">
      <alignment horizontal="left" vertical="center" wrapText="1"/>
      <protection hidden="1"/>
    </xf>
    <xf numFmtId="0" fontId="25" fillId="0" borderId="26"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54" xfId="0" applyFont="1" applyBorder="1" applyAlignment="1">
      <alignment horizontal="center" vertical="center" wrapText="1"/>
    </xf>
    <xf numFmtId="0" fontId="18" fillId="0" borderId="52" xfId="0" applyFont="1" applyBorder="1" applyAlignment="1">
      <alignment horizontal="center" vertical="center" wrapText="1"/>
    </xf>
    <xf numFmtId="0" fontId="18" fillId="0" borderId="53"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43" xfId="0" applyFont="1" applyBorder="1" applyAlignment="1">
      <alignment horizontal="center" vertical="center" wrapText="1"/>
    </xf>
    <xf numFmtId="0" fontId="25" fillId="0" borderId="51" xfId="0" applyFont="1" applyBorder="1" applyAlignment="1">
      <alignment horizontal="center" vertical="center" wrapText="1" readingOrder="1"/>
    </xf>
    <xf numFmtId="0" fontId="25" fillId="0" borderId="52" xfId="0" applyFont="1" applyBorder="1" applyAlignment="1">
      <alignment horizontal="center" vertical="center" wrapText="1" readingOrder="1"/>
    </xf>
    <xf numFmtId="0" fontId="25" fillId="0" borderId="53" xfId="0" applyFont="1" applyBorder="1" applyAlignment="1">
      <alignment horizontal="center" vertical="center" wrapText="1" readingOrder="1"/>
    </xf>
    <xf numFmtId="0" fontId="25" fillId="0" borderId="54" xfId="0" applyFont="1" applyBorder="1" applyAlignment="1">
      <alignment horizontal="center" vertical="center" wrapText="1"/>
    </xf>
    <xf numFmtId="0" fontId="25" fillId="0" borderId="53" xfId="0" applyFont="1" applyBorder="1" applyAlignment="1">
      <alignment horizontal="center" vertical="center" wrapText="1"/>
    </xf>
    <xf numFmtId="0" fontId="16" fillId="0" borderId="17" xfId="0" applyFont="1" applyBorder="1" applyAlignment="1">
      <alignment horizontal="center"/>
    </xf>
    <xf numFmtId="0" fontId="16" fillId="0" borderId="11" xfId="0" applyFont="1" applyBorder="1" applyAlignment="1">
      <alignment horizontal="center"/>
    </xf>
    <xf numFmtId="0" fontId="16" fillId="0" borderId="2" xfId="0" applyFont="1" applyBorder="1" applyAlignment="1">
      <alignment horizontal="center"/>
    </xf>
    <xf numFmtId="0" fontId="18" fillId="0" borderId="1" xfId="0" applyFont="1" applyBorder="1" applyAlignment="1">
      <alignment horizontal="left" vertical="center" wrapText="1"/>
    </xf>
    <xf numFmtId="0" fontId="13" fillId="0" borderId="0" xfId="0" applyFont="1" applyBorder="1" applyAlignment="1">
      <alignment horizontal="center" vertical="center" wrapText="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18" fillId="0" borderId="1" xfId="0" applyFont="1" applyBorder="1" applyAlignment="1">
      <alignment horizontal="center" wrapText="1"/>
    </xf>
    <xf numFmtId="0" fontId="33" fillId="0" borderId="1" xfId="0" applyFont="1" applyBorder="1" applyAlignment="1">
      <alignment vertical="center" wrapText="1"/>
    </xf>
    <xf numFmtId="0" fontId="19" fillId="0" borderId="1" xfId="0" applyNumberFormat="1" applyFont="1" applyBorder="1" applyAlignment="1">
      <alignment horizontal="center"/>
    </xf>
    <xf numFmtId="0" fontId="33" fillId="0" borderId="1" xfId="0" applyFont="1" applyBorder="1" applyAlignment="1">
      <alignment horizontal="left" vertical="center" wrapText="1"/>
    </xf>
    <xf numFmtId="0" fontId="29" fillId="0" borderId="1" xfId="0" applyFont="1" applyBorder="1"/>
  </cellXfs>
  <cellStyles count="2">
    <cellStyle name="Обычный" xfId="0" builtinId="0"/>
    <cellStyle name="Процентный" xfId="1" builtinId="5"/>
  </cellStyles>
  <dxfs count="2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FF00"/>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i="0">
                <a:latin typeface="Times New Roman" pitchFamily="18" charset="0"/>
                <a:cs typeface="Times New Roman" pitchFamily="18" charset="0"/>
              </a:rPr>
              <a:t>Художественно-эстетическое</a:t>
            </a:r>
            <a:r>
              <a:rPr lang="ru-RU" sz="1200" i="0" baseline="0">
                <a:latin typeface="Times New Roman" pitchFamily="18" charset="0"/>
                <a:cs typeface="Times New Roman" pitchFamily="18" charset="0"/>
              </a:rPr>
              <a:t> развитие</a:t>
            </a:r>
            <a:endParaRPr lang="ru-RU" sz="1200" i="0">
              <a:latin typeface="Times New Roman" pitchFamily="18" charset="0"/>
              <a:cs typeface="Times New Roman" pitchFamily="18" charset="0"/>
            </a:endParaRPr>
          </a:p>
        </c:rich>
      </c:tx>
    </c:title>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67019520"/>
        <c:axId val="67021056"/>
        <c:axId val="0"/>
      </c:bar3DChart>
      <c:catAx>
        <c:axId val="67019520"/>
        <c:scaling>
          <c:orientation val="minMax"/>
        </c:scaling>
        <c:axPos val="b"/>
        <c:numFmt formatCode="General" sourceLinked="0"/>
        <c:majorTickMark val="none"/>
        <c:tickLblPos val="nextTo"/>
        <c:txPr>
          <a:bodyPr/>
          <a:lstStyle/>
          <a:p>
            <a:pPr>
              <a:defRPr>
                <a:latin typeface="Times New Roman" pitchFamily="18" charset="0"/>
                <a:cs typeface="Times New Roman" pitchFamily="18" charset="0"/>
              </a:defRPr>
            </a:pPr>
            <a:endParaRPr lang="ru-RU"/>
          </a:p>
        </c:txPr>
        <c:crossAx val="67021056"/>
        <c:crosses val="autoZero"/>
        <c:auto val="1"/>
        <c:lblAlgn val="ctr"/>
        <c:lblOffset val="100"/>
      </c:catAx>
      <c:valAx>
        <c:axId val="67021056"/>
        <c:scaling>
          <c:orientation val="minMax"/>
        </c:scaling>
        <c:delete val="1"/>
        <c:axPos val="l"/>
        <c:numFmt formatCode="0%" sourceLinked="1"/>
        <c:majorTickMark val="none"/>
        <c:tickLblPos val="none"/>
        <c:crossAx val="67019520"/>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ориентиры_сводная'!$BP$50:$BP$52</c:f>
              <c:numCache>
                <c:formatCode>General</c:formatCode>
                <c:ptCount val="3"/>
                <c:pt idx="0">
                  <c:v>0</c:v>
                </c:pt>
                <c:pt idx="1">
                  <c:v>0</c:v>
                </c:pt>
                <c:pt idx="2">
                  <c:v>0</c:v>
                </c:pt>
              </c:numCache>
            </c:numRef>
          </c:val>
        </c:ser>
        <c:shape val="pyramid"/>
        <c:axId val="84329984"/>
        <c:axId val="84331520"/>
        <c:axId val="0"/>
      </c:bar3DChart>
      <c:catAx>
        <c:axId val="84329984"/>
        <c:scaling>
          <c:orientation val="minMax"/>
        </c:scaling>
        <c:axPos val="b"/>
        <c:tickLblPos val="nextTo"/>
        <c:crossAx val="84331520"/>
        <c:crosses val="autoZero"/>
        <c:auto val="1"/>
        <c:lblAlgn val="ctr"/>
        <c:lblOffset val="100"/>
      </c:catAx>
      <c:valAx>
        <c:axId val="84331520"/>
        <c:scaling>
          <c:orientation val="minMax"/>
        </c:scaling>
        <c:axPos val="l"/>
        <c:majorGridlines/>
        <c:numFmt formatCode="General" sourceLinked="1"/>
        <c:tickLblPos val="nextTo"/>
        <c:crossAx val="84329984"/>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ориентиры_сводная'!$CF$50:$CF$52</c:f>
              <c:numCache>
                <c:formatCode>General</c:formatCode>
                <c:ptCount val="3"/>
                <c:pt idx="0">
                  <c:v>0</c:v>
                </c:pt>
                <c:pt idx="1">
                  <c:v>0</c:v>
                </c:pt>
                <c:pt idx="2">
                  <c:v>0</c:v>
                </c:pt>
              </c:numCache>
            </c:numRef>
          </c:val>
        </c:ser>
        <c:shape val="pyramid"/>
        <c:axId val="85408000"/>
        <c:axId val="85413888"/>
        <c:axId val="0"/>
      </c:bar3DChart>
      <c:catAx>
        <c:axId val="85408000"/>
        <c:scaling>
          <c:orientation val="minMax"/>
        </c:scaling>
        <c:axPos val="b"/>
        <c:tickLblPos val="nextTo"/>
        <c:crossAx val="85413888"/>
        <c:crosses val="autoZero"/>
        <c:auto val="1"/>
        <c:lblAlgn val="ctr"/>
        <c:lblOffset val="100"/>
      </c:catAx>
      <c:valAx>
        <c:axId val="85413888"/>
        <c:scaling>
          <c:orientation val="minMax"/>
        </c:scaling>
        <c:axPos val="l"/>
        <c:majorGridlines/>
        <c:numFmt formatCode="General" sourceLinked="1"/>
        <c:tickLblPos val="nextTo"/>
        <c:crossAx val="85408000"/>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ориентиры_сводная'!$DI$50:$DI$52</c:f>
              <c:numCache>
                <c:formatCode>General</c:formatCode>
                <c:ptCount val="3"/>
                <c:pt idx="0">
                  <c:v>0</c:v>
                </c:pt>
                <c:pt idx="1">
                  <c:v>0</c:v>
                </c:pt>
                <c:pt idx="2">
                  <c:v>0</c:v>
                </c:pt>
              </c:numCache>
            </c:numRef>
          </c:val>
        </c:ser>
        <c:shape val="pyramid"/>
        <c:axId val="85445632"/>
        <c:axId val="85447424"/>
        <c:axId val="0"/>
      </c:bar3DChart>
      <c:catAx>
        <c:axId val="85445632"/>
        <c:scaling>
          <c:orientation val="minMax"/>
        </c:scaling>
        <c:axPos val="b"/>
        <c:numFmt formatCode="General" sourceLinked="1"/>
        <c:tickLblPos val="nextTo"/>
        <c:crossAx val="85447424"/>
        <c:crosses val="autoZero"/>
        <c:auto val="1"/>
        <c:lblAlgn val="ctr"/>
        <c:lblOffset val="100"/>
      </c:catAx>
      <c:valAx>
        <c:axId val="85447424"/>
        <c:scaling>
          <c:orientation val="minMax"/>
        </c:scaling>
        <c:axPos val="l"/>
        <c:majorGridlines/>
        <c:numFmt formatCode="General" sourceLinked="1"/>
        <c:tickLblPos val="nextTo"/>
        <c:crossAx val="85445632"/>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shape val="cone"/>
        <c:axId val="67926272"/>
        <c:axId val="67932160"/>
        <c:axId val="0"/>
      </c:bar3DChart>
      <c:catAx>
        <c:axId val="6792627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7932160"/>
        <c:crosses val="autoZero"/>
        <c:auto val="1"/>
        <c:lblAlgn val="ctr"/>
        <c:lblOffset val="100"/>
      </c:catAx>
      <c:valAx>
        <c:axId val="67932160"/>
        <c:scaling>
          <c:orientation val="minMax"/>
        </c:scaling>
        <c:delete val="1"/>
        <c:axPos val="l"/>
        <c:numFmt formatCode="0%" sourceLinked="1"/>
        <c:tickLblPos val="none"/>
        <c:crossAx val="67926272"/>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67947904"/>
        <c:axId val="70476928"/>
        <c:axId val="0"/>
      </c:bar3DChart>
      <c:catAx>
        <c:axId val="6794790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0476928"/>
        <c:crosses val="autoZero"/>
        <c:auto val="1"/>
        <c:lblAlgn val="ctr"/>
        <c:lblOffset val="100"/>
      </c:catAx>
      <c:valAx>
        <c:axId val="70476928"/>
        <c:scaling>
          <c:orientation val="minMax"/>
        </c:scaling>
        <c:delete val="1"/>
        <c:axPos val="l"/>
        <c:numFmt formatCode="0%" sourceLinked="1"/>
        <c:tickLblPos val="none"/>
        <c:crossAx val="67947904"/>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FEFD1"/>
                </a:gs>
                <a:gs pos="64999">
                  <a:srgbClr val="F0EBD5"/>
                </a:gs>
                <a:gs pos="100000">
                  <a:srgbClr val="D1C39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shape val="cone"/>
        <c:axId val="70508928"/>
        <c:axId val="70510464"/>
        <c:axId val="0"/>
      </c:bar3DChart>
      <c:catAx>
        <c:axId val="7050892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0510464"/>
        <c:crosses val="autoZero"/>
        <c:auto val="1"/>
        <c:lblAlgn val="ctr"/>
        <c:lblOffset val="100"/>
      </c:catAx>
      <c:valAx>
        <c:axId val="70510464"/>
        <c:scaling>
          <c:orientation val="minMax"/>
        </c:scaling>
        <c:delete val="1"/>
        <c:axPos val="l"/>
        <c:numFmt formatCode="0%" sourceLinked="1"/>
        <c:tickLblPos val="none"/>
        <c:crossAx val="70508928"/>
        <c:crosses val="autoZero"/>
        <c:crossBetween val="between"/>
      </c:valAx>
      <c:spPr>
        <a:noFill/>
        <a:ln w="25400">
          <a:noFill/>
        </a:ln>
      </c:spPr>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8488C4"/>
                </a:gs>
                <a:gs pos="53000">
                  <a:srgbClr val="D4DEFF"/>
                </a:gs>
                <a:gs pos="83000">
                  <a:srgbClr val="D4DEFF"/>
                </a:gs>
                <a:gs pos="100000">
                  <a:srgbClr val="96AB94"/>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70559616"/>
        <c:axId val="70561152"/>
        <c:axId val="0"/>
      </c:bar3DChart>
      <c:catAx>
        <c:axId val="7055961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0561152"/>
        <c:crosses val="autoZero"/>
        <c:auto val="1"/>
        <c:lblAlgn val="ctr"/>
        <c:lblOffset val="100"/>
      </c:catAx>
      <c:valAx>
        <c:axId val="70561152"/>
        <c:scaling>
          <c:orientation val="minMax"/>
        </c:scaling>
        <c:delete val="1"/>
        <c:axPos val="l"/>
        <c:numFmt formatCode="0%" sourceLinked="1"/>
        <c:tickLblPos val="none"/>
        <c:crossAx val="70559616"/>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ориентиры_сводная'!$S$50:$S$52</c:f>
              <c:numCache>
                <c:formatCode>General</c:formatCode>
                <c:ptCount val="3"/>
                <c:pt idx="0">
                  <c:v>0</c:v>
                </c:pt>
                <c:pt idx="1">
                  <c:v>0</c:v>
                </c:pt>
                <c:pt idx="2">
                  <c:v>0</c:v>
                </c:pt>
              </c:numCache>
            </c:numRef>
          </c:val>
        </c:ser>
        <c:shape val="pyramid"/>
        <c:axId val="83040896"/>
        <c:axId val="84160896"/>
        <c:axId val="0"/>
      </c:bar3DChart>
      <c:catAx>
        <c:axId val="83040896"/>
        <c:scaling>
          <c:orientation val="minMax"/>
        </c:scaling>
        <c:axPos val="b"/>
        <c:tickLblPos val="nextTo"/>
        <c:crossAx val="84160896"/>
        <c:crosses val="autoZero"/>
        <c:auto val="1"/>
        <c:lblAlgn val="ctr"/>
        <c:lblOffset val="100"/>
      </c:catAx>
      <c:valAx>
        <c:axId val="84160896"/>
        <c:scaling>
          <c:orientation val="minMax"/>
        </c:scaling>
        <c:axPos val="l"/>
        <c:majorGridlines/>
        <c:numFmt formatCode="General" sourceLinked="1"/>
        <c:tickLblPos val="nextTo"/>
        <c:crossAx val="83040896"/>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ориентиры_сводная'!$AE$50:$AE$52</c:f>
              <c:numCache>
                <c:formatCode>General</c:formatCode>
                <c:ptCount val="3"/>
                <c:pt idx="0">
                  <c:v>0</c:v>
                </c:pt>
                <c:pt idx="1">
                  <c:v>0</c:v>
                </c:pt>
                <c:pt idx="2">
                  <c:v>0</c:v>
                </c:pt>
              </c:numCache>
            </c:numRef>
          </c:val>
        </c:ser>
        <c:shape val="pyramid"/>
        <c:axId val="84167680"/>
        <c:axId val="84181760"/>
        <c:axId val="0"/>
      </c:bar3DChart>
      <c:catAx>
        <c:axId val="84167680"/>
        <c:scaling>
          <c:orientation val="minMax"/>
        </c:scaling>
        <c:axPos val="b"/>
        <c:tickLblPos val="nextTo"/>
        <c:crossAx val="84181760"/>
        <c:crosses val="autoZero"/>
        <c:auto val="1"/>
        <c:lblAlgn val="ctr"/>
        <c:lblOffset val="100"/>
      </c:catAx>
      <c:valAx>
        <c:axId val="84181760"/>
        <c:scaling>
          <c:orientation val="minMax"/>
        </c:scaling>
        <c:axPos val="l"/>
        <c:majorGridlines/>
        <c:numFmt formatCode="General" sourceLinked="1"/>
        <c:tickLblPos val="nextTo"/>
        <c:crossAx val="84167680"/>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ориентиры_сводная'!$AQ$50:$AQ$52</c:f>
              <c:numCache>
                <c:formatCode>General</c:formatCode>
                <c:ptCount val="3"/>
                <c:pt idx="0">
                  <c:v>0</c:v>
                </c:pt>
                <c:pt idx="1">
                  <c:v>0</c:v>
                </c:pt>
                <c:pt idx="2">
                  <c:v>0</c:v>
                </c:pt>
              </c:numCache>
            </c:numRef>
          </c:val>
        </c:ser>
        <c:shape val="pyramid"/>
        <c:axId val="84279296"/>
        <c:axId val="84280832"/>
        <c:axId val="0"/>
      </c:bar3DChart>
      <c:catAx>
        <c:axId val="84279296"/>
        <c:scaling>
          <c:orientation val="minMax"/>
        </c:scaling>
        <c:axPos val="b"/>
        <c:tickLblPos val="nextTo"/>
        <c:crossAx val="84280832"/>
        <c:crosses val="autoZero"/>
        <c:auto val="1"/>
        <c:lblAlgn val="ctr"/>
        <c:lblOffset val="100"/>
      </c:catAx>
      <c:valAx>
        <c:axId val="84280832"/>
        <c:scaling>
          <c:orientation val="minMax"/>
        </c:scaling>
        <c:axPos val="l"/>
        <c:majorGridlines/>
        <c:numFmt formatCode="General" sourceLinked="1"/>
        <c:tickLblPos val="nextTo"/>
        <c:crossAx val="84279296"/>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ориентиры_сводная'!$BA$50:$BA$52</c:f>
              <c:numCache>
                <c:formatCode>General</c:formatCode>
                <c:ptCount val="3"/>
                <c:pt idx="0">
                  <c:v>0</c:v>
                </c:pt>
                <c:pt idx="1">
                  <c:v>0</c:v>
                </c:pt>
                <c:pt idx="2">
                  <c:v>0</c:v>
                </c:pt>
              </c:numCache>
            </c:numRef>
          </c:val>
        </c:ser>
        <c:shape val="pyramid"/>
        <c:axId val="84305024"/>
        <c:axId val="84306560"/>
        <c:axId val="0"/>
      </c:bar3DChart>
      <c:catAx>
        <c:axId val="84305024"/>
        <c:scaling>
          <c:orientation val="minMax"/>
        </c:scaling>
        <c:axPos val="b"/>
        <c:tickLblPos val="nextTo"/>
        <c:crossAx val="84306560"/>
        <c:crosses val="autoZero"/>
        <c:auto val="1"/>
        <c:lblAlgn val="ctr"/>
        <c:lblOffset val="100"/>
      </c:catAx>
      <c:valAx>
        <c:axId val="84306560"/>
        <c:scaling>
          <c:orientation val="minMax"/>
        </c:scaling>
        <c:axPos val="l"/>
        <c:majorGridlines/>
        <c:numFmt formatCode="General" sourceLinked="1"/>
        <c:tickLblPos val="nextTo"/>
        <c:crossAx val="84305024"/>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95251</xdr:colOff>
      <xdr:row>46</xdr:row>
      <xdr:rowOff>161925</xdr:rowOff>
    </xdr:from>
    <xdr:to>
      <xdr:col>16</xdr:col>
      <xdr:colOff>714375</xdr:colOff>
      <xdr:row>59</xdr:row>
      <xdr:rowOff>114300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42862</xdr:colOff>
      <xdr:row>46</xdr:row>
      <xdr:rowOff>164308</xdr:rowOff>
    </xdr:from>
    <xdr:to>
      <xdr:col>26</xdr:col>
      <xdr:colOff>350044</xdr:colOff>
      <xdr:row>59</xdr:row>
      <xdr:rowOff>145257</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381000</xdr:colOff>
      <xdr:row>46</xdr:row>
      <xdr:rowOff>173832</xdr:rowOff>
    </xdr:from>
    <xdr:to>
      <xdr:col>21</xdr:col>
      <xdr:colOff>109538</xdr:colOff>
      <xdr:row>59</xdr:row>
      <xdr:rowOff>135732</xdr:rowOff>
    </xdr:to>
    <xdr:graphicFrame macro="">
      <xdr:nvGraphicFramePr>
        <xdr:cNvPr id="11" name="Диаграмма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661987</xdr:colOff>
      <xdr:row>46</xdr:row>
      <xdr:rowOff>161924</xdr:rowOff>
    </xdr:from>
    <xdr:to>
      <xdr:col>12</xdr:col>
      <xdr:colOff>66675</xdr:colOff>
      <xdr:row>59</xdr:row>
      <xdr:rowOff>123825</xdr:rowOff>
    </xdr:to>
    <xdr:graphicFrame macro="">
      <xdr:nvGraphicFramePr>
        <xdr:cNvPr id="13" name="Диаграмма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371475</xdr:colOff>
      <xdr:row>47</xdr:row>
      <xdr:rowOff>85725</xdr:rowOff>
    </xdr:from>
    <xdr:to>
      <xdr:col>11</xdr:col>
      <xdr:colOff>628650</xdr:colOff>
      <xdr:row>48</xdr:row>
      <xdr:rowOff>114300</xdr:rowOff>
    </xdr:to>
    <xdr:sp macro="" textlink="">
      <xdr:nvSpPr>
        <xdr:cNvPr id="14" name="TextBox 13"/>
        <xdr:cNvSpPr txBox="1"/>
      </xdr:nvSpPr>
      <xdr:spPr>
        <a:xfrm>
          <a:off x="7115175" y="10391775"/>
          <a:ext cx="28384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200" b="1">
              <a:latin typeface="Times New Roman" pitchFamily="18" charset="0"/>
              <a:cs typeface="Times New Roman" pitchFamily="18" charset="0"/>
            </a:rPr>
            <a:t>Познавательное развитие</a:t>
          </a:r>
        </a:p>
      </xdr:txBody>
    </xdr:sp>
    <xdr:clientData/>
  </xdr:twoCellAnchor>
  <xdr:twoCellAnchor>
    <xdr:from>
      <xdr:col>2</xdr:col>
      <xdr:colOff>595314</xdr:colOff>
      <xdr:row>46</xdr:row>
      <xdr:rowOff>161926</xdr:rowOff>
    </xdr:from>
    <xdr:to>
      <xdr:col>6</xdr:col>
      <xdr:colOff>628651</xdr:colOff>
      <xdr:row>59</xdr:row>
      <xdr:rowOff>161926</xdr:rowOff>
    </xdr:to>
    <xdr:graphicFrame macro="">
      <xdr:nvGraphicFramePr>
        <xdr:cNvPr id="15" name="Диаграмма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438150</xdr:colOff>
      <xdr:row>47</xdr:row>
      <xdr:rowOff>38100</xdr:rowOff>
    </xdr:from>
    <xdr:to>
      <xdr:col>6</xdr:col>
      <xdr:colOff>495300</xdr:colOff>
      <xdr:row>48</xdr:row>
      <xdr:rowOff>95250</xdr:rowOff>
    </xdr:to>
    <xdr:sp macro="" textlink="">
      <xdr:nvSpPr>
        <xdr:cNvPr id="16" name="TextBox 15"/>
        <xdr:cNvSpPr txBox="1"/>
      </xdr:nvSpPr>
      <xdr:spPr>
        <a:xfrm>
          <a:off x="3467100" y="10344150"/>
          <a:ext cx="296227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ru-RU" sz="1200" b="1">
              <a:latin typeface="Times New Roman" pitchFamily="18" charset="0"/>
              <a:cs typeface="Times New Roman" pitchFamily="18" charset="0"/>
            </a:rPr>
            <a:t>Социально-коммуникативное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0.22978</cdr:x>
      <cdr:y>0.03472</cdr:y>
    </cdr:from>
    <cdr:to>
      <cdr:x>0.8819</cdr:x>
      <cdr:y>0.14236</cdr:y>
    </cdr:to>
    <cdr:sp macro="" textlink="">
      <cdr:nvSpPr>
        <cdr:cNvPr id="2" name="TextBox 1"/>
        <cdr:cNvSpPr txBox="1"/>
      </cdr:nvSpPr>
      <cdr:spPr>
        <a:xfrm xmlns:a="http://schemas.openxmlformats.org/drawingml/2006/main">
          <a:off x="852488" y="95250"/>
          <a:ext cx="241935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200" b="1">
              <a:latin typeface="Times New Roman" pitchFamily="18" charset="0"/>
              <a:cs typeface="Times New Roman" pitchFamily="18" charset="0"/>
            </a:rPr>
            <a:t>Физическое</a:t>
          </a:r>
          <a:r>
            <a:rPr lang="ru-RU" sz="1200" b="1" baseline="0">
              <a:latin typeface="Times New Roman" pitchFamily="18" charset="0"/>
              <a:cs typeface="Times New Roman" pitchFamily="18" charset="0"/>
            </a:rPr>
            <a:t> развитие</a:t>
          </a:r>
          <a:endParaRPr lang="ru-RU" sz="1200" b="1">
            <a:latin typeface="Times New Roman" pitchFamily="18" charset="0"/>
            <a:cs typeface="Times New Roman" pitchFamily="18"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0.2278</cdr:x>
      <cdr:y>0.01903</cdr:y>
    </cdr:from>
    <cdr:to>
      <cdr:x>0.85843</cdr:x>
      <cdr:y>0.12453</cdr:y>
    </cdr:to>
    <cdr:sp macro="" textlink="">
      <cdr:nvSpPr>
        <cdr:cNvPr id="2" name="TextBox 1"/>
        <cdr:cNvSpPr txBox="1"/>
      </cdr:nvSpPr>
      <cdr:spPr>
        <a:xfrm xmlns:a="http://schemas.openxmlformats.org/drawingml/2006/main">
          <a:off x="793060" y="48029"/>
          <a:ext cx="2195468" cy="2662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ru-RU" sz="1200" b="1">
              <a:latin typeface="Times New Roman" pitchFamily="18" charset="0"/>
              <a:cs typeface="Times New Roman" pitchFamily="18" charset="0"/>
            </a:rPr>
            <a:t>Речевое развитие</a:t>
          </a:r>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353787</xdr:colOff>
      <xdr:row>0</xdr:row>
      <xdr:rowOff>81642</xdr:rowOff>
    </xdr:from>
    <xdr:to>
      <xdr:col>1</xdr:col>
      <xdr:colOff>1605643</xdr:colOff>
      <xdr:row>4</xdr:row>
      <xdr:rowOff>279538</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353787" y="81642"/>
          <a:ext cx="1823356" cy="19532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571499</xdr:colOff>
      <xdr:row>59</xdr:row>
      <xdr:rowOff>19049</xdr:rowOff>
    </xdr:from>
    <xdr:to>
      <xdr:col>18</xdr:col>
      <xdr:colOff>2990850</xdr:colOff>
      <xdr:row>70</xdr:row>
      <xdr:rowOff>28575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3019424</xdr:colOff>
      <xdr:row>59</xdr:row>
      <xdr:rowOff>19049</xdr:rowOff>
    </xdr:from>
    <xdr:to>
      <xdr:col>30</xdr:col>
      <xdr:colOff>3448050</xdr:colOff>
      <xdr:row>70</xdr:row>
      <xdr:rowOff>28574</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3448049</xdr:colOff>
      <xdr:row>59</xdr:row>
      <xdr:rowOff>9525</xdr:rowOff>
    </xdr:from>
    <xdr:to>
      <xdr:col>43</xdr:col>
      <xdr:colOff>0</xdr:colOff>
      <xdr:row>70</xdr:row>
      <xdr:rowOff>38100</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52</xdr:col>
      <xdr:colOff>19050</xdr:colOff>
      <xdr:row>59</xdr:row>
      <xdr:rowOff>0</xdr:rowOff>
    </xdr:from>
    <xdr:to>
      <xdr:col>67</xdr:col>
      <xdr:colOff>19050</xdr:colOff>
      <xdr:row>70</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52</xdr:col>
      <xdr:colOff>3200400</xdr:colOff>
      <xdr:row>59</xdr:row>
      <xdr:rowOff>1</xdr:rowOff>
    </xdr:from>
    <xdr:to>
      <xdr:col>67</xdr:col>
      <xdr:colOff>3228975</xdr:colOff>
      <xdr:row>70</xdr:row>
      <xdr:rowOff>57151</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67</xdr:col>
      <xdr:colOff>3219450</xdr:colOff>
      <xdr:row>59</xdr:row>
      <xdr:rowOff>1</xdr:rowOff>
    </xdr:from>
    <xdr:to>
      <xdr:col>83</xdr:col>
      <xdr:colOff>3295650</xdr:colOff>
      <xdr:row>70</xdr:row>
      <xdr:rowOff>76201</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112</xdr:col>
      <xdr:colOff>9525</xdr:colOff>
      <xdr:row>59</xdr:row>
      <xdr:rowOff>0</xdr:rowOff>
    </xdr:from>
    <xdr:to>
      <xdr:col>112</xdr:col>
      <xdr:colOff>3495675</xdr:colOff>
      <xdr:row>70</xdr:row>
      <xdr:rowOff>66675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597694</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416721</xdr:colOff>
      <xdr:row>0</xdr:row>
      <xdr:rowOff>0</xdr:rowOff>
    </xdr:from>
    <xdr:to>
      <xdr:col>1</xdr:col>
      <xdr:colOff>1285875</xdr:colOff>
      <xdr:row>4</xdr:row>
      <xdr:rowOff>466762</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416721" y="0"/>
          <a:ext cx="1440654" cy="1538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4F69~1/LOCALS~1/Temp/&#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zoomScale="80" zoomScaleNormal="80" workbookViewId="0">
      <selection activeCell="J16" sqref="J16"/>
    </sheetView>
  </sheetViews>
  <sheetFormatPr defaultColWidth="9.140625" defaultRowHeight="15"/>
  <cols>
    <col min="1" max="1" width="9.140625" style="91"/>
    <col min="2" max="2" width="24" style="91" customWidth="1"/>
    <col min="3" max="3" width="9.140625" style="91"/>
    <col min="4" max="4" width="16.42578125" style="91" customWidth="1"/>
    <col min="5" max="16384" width="9.140625" style="91"/>
  </cols>
  <sheetData>
    <row r="1" spans="1:4" ht="105.75" customHeight="1">
      <c r="A1" s="322" t="s">
        <v>3</v>
      </c>
      <c r="B1" s="502" t="s">
        <v>154</v>
      </c>
      <c r="C1" s="322" t="s">
        <v>111</v>
      </c>
      <c r="D1" s="322" t="s">
        <v>226</v>
      </c>
    </row>
    <row r="2" spans="1:4" ht="15.75">
      <c r="A2" s="81">
        <v>1</v>
      </c>
      <c r="B2" s="503"/>
      <c r="C2" s="92"/>
      <c r="D2" s="504" t="s">
        <v>227</v>
      </c>
    </row>
    <row r="3" spans="1:4" ht="15.75">
      <c r="A3" s="81">
        <v>2</v>
      </c>
      <c r="B3" s="503"/>
      <c r="C3" s="92">
        <f>C2</f>
        <v>0</v>
      </c>
      <c r="D3" s="504" t="str">
        <f>D2</f>
        <v>средняя группа</v>
      </c>
    </row>
    <row r="4" spans="1:4" ht="15.75">
      <c r="A4" s="81">
        <v>3</v>
      </c>
      <c r="B4" s="503"/>
      <c r="C4" s="92">
        <f t="shared" ref="C4:C36" si="0">C3</f>
        <v>0</v>
      </c>
      <c r="D4" s="504" t="str">
        <f t="shared" ref="D4:D36" si="1">D3</f>
        <v>средняя группа</v>
      </c>
    </row>
    <row r="5" spans="1:4" ht="15.75">
      <c r="A5" s="81">
        <v>4</v>
      </c>
      <c r="B5" s="503"/>
      <c r="C5" s="92">
        <f t="shared" si="0"/>
        <v>0</v>
      </c>
      <c r="D5" s="504" t="str">
        <f t="shared" si="1"/>
        <v>средняя группа</v>
      </c>
    </row>
    <row r="6" spans="1:4" ht="15.75">
      <c r="A6" s="81">
        <v>5</v>
      </c>
      <c r="B6" s="503"/>
      <c r="C6" s="92">
        <f t="shared" si="0"/>
        <v>0</v>
      </c>
      <c r="D6" s="504" t="str">
        <f t="shared" si="1"/>
        <v>средняя группа</v>
      </c>
    </row>
    <row r="7" spans="1:4" ht="15.75">
      <c r="A7" s="81">
        <v>6</v>
      </c>
      <c r="B7" s="503"/>
      <c r="C7" s="92">
        <f t="shared" si="0"/>
        <v>0</v>
      </c>
      <c r="D7" s="504" t="str">
        <f t="shared" si="1"/>
        <v>средняя группа</v>
      </c>
    </row>
    <row r="8" spans="1:4" ht="15.75">
      <c r="A8" s="81">
        <v>7</v>
      </c>
      <c r="B8" s="503"/>
      <c r="C8" s="92">
        <f t="shared" si="0"/>
        <v>0</v>
      </c>
      <c r="D8" s="504" t="str">
        <f t="shared" si="1"/>
        <v>средняя группа</v>
      </c>
    </row>
    <row r="9" spans="1:4" ht="15.75">
      <c r="A9" s="81">
        <v>8</v>
      </c>
      <c r="B9" s="503"/>
      <c r="C9" s="92">
        <f t="shared" si="0"/>
        <v>0</v>
      </c>
      <c r="D9" s="504" t="str">
        <f t="shared" si="1"/>
        <v>средняя группа</v>
      </c>
    </row>
    <row r="10" spans="1:4" ht="15.75">
      <c r="A10" s="81">
        <v>9</v>
      </c>
      <c r="B10" s="503"/>
      <c r="C10" s="92">
        <f t="shared" si="0"/>
        <v>0</v>
      </c>
      <c r="D10" s="504" t="str">
        <f t="shared" si="1"/>
        <v>средняя группа</v>
      </c>
    </row>
    <row r="11" spans="1:4" ht="15.75" customHeight="1">
      <c r="A11" s="81">
        <v>10</v>
      </c>
      <c r="B11" s="505"/>
      <c r="C11" s="92">
        <f t="shared" si="0"/>
        <v>0</v>
      </c>
      <c r="D11" s="504" t="str">
        <f t="shared" si="1"/>
        <v>средняя группа</v>
      </c>
    </row>
    <row r="12" spans="1:4" ht="15.75">
      <c r="A12" s="81">
        <f t="shared" ref="A12:A36" si="2">A11+1</f>
        <v>11</v>
      </c>
      <c r="B12" s="503"/>
      <c r="C12" s="92">
        <f t="shared" si="0"/>
        <v>0</v>
      </c>
      <c r="D12" s="504" t="str">
        <f t="shared" si="1"/>
        <v>средняя группа</v>
      </c>
    </row>
    <row r="13" spans="1:4" ht="15.75">
      <c r="A13" s="81">
        <f t="shared" si="2"/>
        <v>12</v>
      </c>
      <c r="B13" s="503"/>
      <c r="C13" s="92">
        <f t="shared" si="0"/>
        <v>0</v>
      </c>
      <c r="D13" s="504" t="str">
        <f t="shared" si="1"/>
        <v>средняя группа</v>
      </c>
    </row>
    <row r="14" spans="1:4" ht="15.75">
      <c r="A14" s="81">
        <f t="shared" si="2"/>
        <v>13</v>
      </c>
      <c r="B14" s="503"/>
      <c r="C14" s="92">
        <f t="shared" si="0"/>
        <v>0</v>
      </c>
      <c r="D14" s="504" t="str">
        <f t="shared" si="1"/>
        <v>средняя группа</v>
      </c>
    </row>
    <row r="15" spans="1:4" ht="15" customHeight="1">
      <c r="A15" s="81">
        <f t="shared" si="2"/>
        <v>14</v>
      </c>
      <c r="B15" s="503"/>
      <c r="C15" s="92">
        <f t="shared" si="0"/>
        <v>0</v>
      </c>
      <c r="D15" s="504" t="str">
        <f t="shared" si="1"/>
        <v>средняя группа</v>
      </c>
    </row>
    <row r="16" spans="1:4" ht="15.75">
      <c r="A16" s="81">
        <f t="shared" si="2"/>
        <v>15</v>
      </c>
      <c r="B16" s="503"/>
      <c r="C16" s="92">
        <f t="shared" si="0"/>
        <v>0</v>
      </c>
      <c r="D16" s="504" t="str">
        <f t="shared" si="1"/>
        <v>средняя группа</v>
      </c>
    </row>
    <row r="17" spans="1:4" ht="15.75">
      <c r="A17" s="81">
        <f t="shared" si="2"/>
        <v>16</v>
      </c>
      <c r="B17" s="503"/>
      <c r="C17" s="92">
        <f t="shared" si="0"/>
        <v>0</v>
      </c>
      <c r="D17" s="504" t="str">
        <f t="shared" si="1"/>
        <v>средняя группа</v>
      </c>
    </row>
    <row r="18" spans="1:4" ht="15.75">
      <c r="A18" s="81">
        <f t="shared" si="2"/>
        <v>17</v>
      </c>
      <c r="B18" s="503"/>
      <c r="C18" s="92">
        <f t="shared" si="0"/>
        <v>0</v>
      </c>
      <c r="D18" s="504" t="str">
        <f t="shared" si="1"/>
        <v>средняя группа</v>
      </c>
    </row>
    <row r="19" spans="1:4" ht="15.75">
      <c r="A19" s="81">
        <f t="shared" si="2"/>
        <v>18</v>
      </c>
      <c r="B19" s="503"/>
      <c r="C19" s="92">
        <f t="shared" si="0"/>
        <v>0</v>
      </c>
      <c r="D19" s="504" t="str">
        <f t="shared" si="1"/>
        <v>средняя группа</v>
      </c>
    </row>
    <row r="20" spans="1:4" ht="15.75">
      <c r="A20" s="81">
        <f t="shared" si="2"/>
        <v>19</v>
      </c>
      <c r="B20" s="503"/>
      <c r="C20" s="92">
        <f t="shared" si="0"/>
        <v>0</v>
      </c>
      <c r="D20" s="504" t="str">
        <f t="shared" si="1"/>
        <v>средняя группа</v>
      </c>
    </row>
    <row r="21" spans="1:4" ht="15.75">
      <c r="A21" s="81">
        <f t="shared" si="2"/>
        <v>20</v>
      </c>
      <c r="B21" s="503"/>
      <c r="C21" s="92">
        <f t="shared" si="0"/>
        <v>0</v>
      </c>
      <c r="D21" s="504" t="str">
        <f t="shared" si="1"/>
        <v>средняя группа</v>
      </c>
    </row>
    <row r="22" spans="1:4" ht="15.75">
      <c r="A22" s="81">
        <v>21</v>
      </c>
      <c r="B22" s="503"/>
      <c r="C22" s="92">
        <f t="shared" si="0"/>
        <v>0</v>
      </c>
      <c r="D22" s="504" t="str">
        <f t="shared" si="1"/>
        <v>средняя группа</v>
      </c>
    </row>
    <row r="23" spans="1:4" ht="15.75">
      <c r="A23" s="81">
        <f t="shared" si="2"/>
        <v>22</v>
      </c>
      <c r="B23" s="503"/>
      <c r="C23" s="92">
        <f t="shared" si="0"/>
        <v>0</v>
      </c>
      <c r="D23" s="504" t="str">
        <f t="shared" si="1"/>
        <v>средняя группа</v>
      </c>
    </row>
    <row r="24" spans="1:4" ht="15.75">
      <c r="A24" s="81">
        <f t="shared" si="2"/>
        <v>23</v>
      </c>
      <c r="B24" s="503"/>
      <c r="C24" s="92">
        <f t="shared" si="0"/>
        <v>0</v>
      </c>
      <c r="D24" s="504" t="str">
        <f t="shared" si="1"/>
        <v>средняя группа</v>
      </c>
    </row>
    <row r="25" spans="1:4" ht="15.75">
      <c r="A25" s="81">
        <f t="shared" si="2"/>
        <v>24</v>
      </c>
      <c r="B25" s="503"/>
      <c r="C25" s="92">
        <f t="shared" si="0"/>
        <v>0</v>
      </c>
      <c r="D25" s="504" t="str">
        <f t="shared" si="1"/>
        <v>средняя группа</v>
      </c>
    </row>
    <row r="26" spans="1:4" ht="15.75">
      <c r="A26" s="81">
        <f t="shared" si="2"/>
        <v>25</v>
      </c>
      <c r="B26" s="503"/>
      <c r="C26" s="92">
        <f t="shared" si="0"/>
        <v>0</v>
      </c>
      <c r="D26" s="504" t="str">
        <f t="shared" si="1"/>
        <v>средняя группа</v>
      </c>
    </row>
    <row r="27" spans="1:4">
      <c r="A27" s="81">
        <f t="shared" si="2"/>
        <v>26</v>
      </c>
      <c r="B27" s="506"/>
      <c r="C27" s="92">
        <f t="shared" si="0"/>
        <v>0</v>
      </c>
      <c r="D27" s="504" t="str">
        <f t="shared" si="1"/>
        <v>средняя группа</v>
      </c>
    </row>
    <row r="28" spans="1:4">
      <c r="A28" s="81">
        <f t="shared" si="2"/>
        <v>27</v>
      </c>
      <c r="B28" s="506"/>
      <c r="C28" s="92">
        <f t="shared" si="0"/>
        <v>0</v>
      </c>
      <c r="D28" s="504" t="str">
        <f t="shared" si="1"/>
        <v>средняя группа</v>
      </c>
    </row>
    <row r="29" spans="1:4">
      <c r="A29" s="81">
        <f t="shared" si="2"/>
        <v>28</v>
      </c>
      <c r="B29" s="506"/>
      <c r="C29" s="92">
        <f t="shared" si="0"/>
        <v>0</v>
      </c>
      <c r="D29" s="504" t="str">
        <f t="shared" si="1"/>
        <v>средняя группа</v>
      </c>
    </row>
    <row r="30" spans="1:4">
      <c r="A30" s="81">
        <f t="shared" si="2"/>
        <v>29</v>
      </c>
      <c r="B30" s="506"/>
      <c r="C30" s="92">
        <f t="shared" si="0"/>
        <v>0</v>
      </c>
      <c r="D30" s="504" t="str">
        <f t="shared" si="1"/>
        <v>средняя группа</v>
      </c>
    </row>
    <row r="31" spans="1:4">
      <c r="A31" s="81">
        <f t="shared" si="2"/>
        <v>30</v>
      </c>
      <c r="B31" s="506"/>
      <c r="C31" s="92">
        <f t="shared" si="0"/>
        <v>0</v>
      </c>
      <c r="D31" s="504" t="str">
        <f t="shared" si="1"/>
        <v>средняя группа</v>
      </c>
    </row>
    <row r="32" spans="1:4">
      <c r="A32" s="81">
        <f t="shared" si="2"/>
        <v>31</v>
      </c>
      <c r="B32" s="506"/>
      <c r="C32" s="92">
        <f t="shared" si="0"/>
        <v>0</v>
      </c>
      <c r="D32" s="504" t="str">
        <f t="shared" si="1"/>
        <v>средняя группа</v>
      </c>
    </row>
    <row r="33" spans="1:4">
      <c r="A33" s="81">
        <f t="shared" si="2"/>
        <v>32</v>
      </c>
      <c r="B33" s="506"/>
      <c r="C33" s="92">
        <f t="shared" si="0"/>
        <v>0</v>
      </c>
      <c r="D33" s="504" t="str">
        <f t="shared" si="1"/>
        <v>средняя группа</v>
      </c>
    </row>
    <row r="34" spans="1:4">
      <c r="A34" s="81">
        <f t="shared" si="2"/>
        <v>33</v>
      </c>
      <c r="B34" s="81"/>
      <c r="C34" s="92">
        <f t="shared" si="0"/>
        <v>0</v>
      </c>
      <c r="D34" s="504" t="str">
        <f t="shared" si="1"/>
        <v>средняя группа</v>
      </c>
    </row>
    <row r="35" spans="1:4">
      <c r="A35" s="81">
        <f t="shared" si="2"/>
        <v>34</v>
      </c>
      <c r="B35" s="81"/>
      <c r="C35" s="92">
        <f t="shared" si="0"/>
        <v>0</v>
      </c>
      <c r="D35" s="504" t="str">
        <f t="shared" si="1"/>
        <v>средняя группа</v>
      </c>
    </row>
    <row r="36" spans="1:4">
      <c r="A36" s="81">
        <f t="shared" si="2"/>
        <v>35</v>
      </c>
      <c r="B36" s="81"/>
      <c r="C36" s="92">
        <f t="shared" si="0"/>
        <v>0</v>
      </c>
      <c r="D36" s="504" t="str">
        <f t="shared" si="1"/>
        <v>средняя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89" t="e">
        <f>#REF!</f>
        <v>#REF!</v>
      </c>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row>
    <row r="2" spans="1:30">
      <c r="E2" s="373" t="s">
        <v>6</v>
      </c>
      <c r="F2" s="373"/>
      <c r="G2" s="373"/>
      <c r="H2" s="373"/>
      <c r="I2" s="373"/>
      <c r="J2" s="373"/>
      <c r="K2" s="373"/>
      <c r="L2" s="373"/>
      <c r="M2" s="373"/>
      <c r="N2" s="373"/>
      <c r="O2" s="373"/>
      <c r="P2" s="373"/>
      <c r="Q2" s="373" t="s">
        <v>10</v>
      </c>
      <c r="R2" s="373"/>
      <c r="S2" s="373"/>
      <c r="T2" s="373"/>
      <c r="U2" s="373"/>
      <c r="V2" s="373"/>
      <c r="W2" s="373"/>
      <c r="X2" s="373"/>
      <c r="Y2" s="373"/>
      <c r="Z2" s="373"/>
      <c r="AA2" s="373"/>
      <c r="AB2" s="373"/>
      <c r="AC2" s="1"/>
      <c r="AD2" s="1"/>
    </row>
    <row r="3" spans="1:30">
      <c r="A3" s="1" t="str">
        <f>список!A1</f>
        <v>№</v>
      </c>
      <c r="B3" s="1" t="str">
        <f>список!B1</f>
        <v>Фамилия, имя воспитанника</v>
      </c>
      <c r="C3" s="1" t="str">
        <f>список!C1</f>
        <v xml:space="preserve">дата </v>
      </c>
      <c r="D3" s="1" t="str">
        <f>список!D1</f>
        <v>Группа</v>
      </c>
      <c r="E3" s="373">
        <v>29</v>
      </c>
      <c r="F3" s="373"/>
      <c r="G3" s="373">
        <v>30</v>
      </c>
      <c r="H3" s="373"/>
      <c r="I3" s="373">
        <v>31</v>
      </c>
      <c r="J3" s="373"/>
      <c r="K3" s="373">
        <v>32</v>
      </c>
      <c r="L3" s="373"/>
      <c r="M3" s="373">
        <v>33</v>
      </c>
      <c r="N3" s="373"/>
      <c r="O3" s="390">
        <v>34</v>
      </c>
      <c r="P3" s="391"/>
      <c r="Q3" s="374">
        <v>29</v>
      </c>
      <c r="R3" s="374"/>
      <c r="S3" s="374">
        <v>30</v>
      </c>
      <c r="T3" s="374"/>
      <c r="U3" s="374">
        <v>31</v>
      </c>
      <c r="V3" s="374"/>
      <c r="W3" s="374">
        <v>32</v>
      </c>
      <c r="X3" s="374"/>
      <c r="Y3" s="374">
        <v>33</v>
      </c>
      <c r="Z3" s="374"/>
      <c r="AA3" s="375">
        <v>34</v>
      </c>
      <c r="AB3" s="376"/>
      <c r="AC3" s="1"/>
      <c r="AD3" s="1"/>
    </row>
    <row r="4" spans="1:30">
      <c r="A4" s="1">
        <f>список!A2</f>
        <v>1</v>
      </c>
      <c r="B4" s="1">
        <f>список!B2</f>
        <v>0</v>
      </c>
      <c r="C4" s="1">
        <f>список!C2</f>
        <v>0</v>
      </c>
      <c r="D4" s="13" t="str">
        <f>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89" t="e">
        <f>#REF!</f>
        <v>#REF!</v>
      </c>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row>
    <row r="2" spans="1:30">
      <c r="E2" s="373" t="s">
        <v>6</v>
      </c>
      <c r="F2" s="373"/>
      <c r="G2" s="373"/>
      <c r="H2" s="373"/>
      <c r="I2" s="373"/>
      <c r="J2" s="373"/>
      <c r="K2" s="373"/>
      <c r="L2" s="373"/>
      <c r="M2" s="373"/>
      <c r="N2" s="373"/>
      <c r="O2" s="373"/>
      <c r="P2" s="373"/>
      <c r="Q2" s="373" t="s">
        <v>10</v>
      </c>
      <c r="R2" s="373"/>
      <c r="S2" s="373"/>
      <c r="T2" s="373"/>
      <c r="U2" s="373"/>
      <c r="V2" s="373"/>
      <c r="W2" s="373"/>
      <c r="X2" s="373"/>
      <c r="Y2" s="373"/>
      <c r="Z2" s="373"/>
      <c r="AA2" s="373"/>
      <c r="AB2" s="373"/>
      <c r="AC2" s="1"/>
      <c r="AD2" s="1"/>
    </row>
    <row r="3" spans="1:30">
      <c r="A3" s="1" t="str">
        <f>список!A1</f>
        <v>№</v>
      </c>
      <c r="B3" s="1" t="str">
        <f>список!B1</f>
        <v>Фамилия, имя воспитанника</v>
      </c>
      <c r="C3" s="1" t="str">
        <f>список!C1</f>
        <v xml:space="preserve">дата </v>
      </c>
      <c r="D3" s="1" t="str">
        <f>список!D1</f>
        <v>Группа</v>
      </c>
      <c r="E3" s="373">
        <v>29</v>
      </c>
      <c r="F3" s="373"/>
      <c r="G3" s="373">
        <v>30</v>
      </c>
      <c r="H3" s="373"/>
      <c r="I3" s="373">
        <v>31</v>
      </c>
      <c r="J3" s="373"/>
      <c r="K3" s="373">
        <v>32</v>
      </c>
      <c r="L3" s="373"/>
      <c r="M3" s="373">
        <v>33</v>
      </c>
      <c r="N3" s="373"/>
      <c r="O3" s="390">
        <v>34</v>
      </c>
      <c r="P3" s="391"/>
      <c r="Q3" s="374">
        <v>29</v>
      </c>
      <c r="R3" s="374"/>
      <c r="S3" s="374">
        <v>30</v>
      </c>
      <c r="T3" s="374"/>
      <c r="U3" s="374">
        <v>31</v>
      </c>
      <c r="V3" s="374"/>
      <c r="W3" s="374">
        <v>32</v>
      </c>
      <c r="X3" s="374"/>
      <c r="Y3" s="374">
        <v>33</v>
      </c>
      <c r="Z3" s="374"/>
      <c r="AA3" s="375">
        <v>34</v>
      </c>
      <c r="AB3" s="376"/>
      <c r="AC3" s="1"/>
      <c r="AD3" s="1"/>
    </row>
    <row r="4" spans="1:30">
      <c r="A4" s="1">
        <f>список!A2</f>
        <v>1</v>
      </c>
      <c r="B4" s="1" t="str">
        <f>IF(список!B2="","",список!B2)</f>
        <v/>
      </c>
      <c r="C4" s="1" t="str">
        <f>IF(список!C2="","",список!C2)</f>
        <v/>
      </c>
      <c r="D4" s="13" t="str">
        <f>IF(список!D2="","",список!D2)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94" t="e">
        <f>#REF!</f>
        <v>#REF!</v>
      </c>
      <c r="B1" s="394"/>
      <c r="C1" s="394"/>
      <c r="D1" s="394"/>
      <c r="E1" s="394"/>
      <c r="F1" s="394"/>
      <c r="G1" s="394"/>
      <c r="H1" s="394"/>
      <c r="I1" s="394"/>
      <c r="J1" s="394"/>
      <c r="K1" s="394"/>
      <c r="L1" s="394"/>
      <c r="M1" s="394"/>
      <c r="N1" s="394"/>
      <c r="O1" s="394"/>
      <c r="P1" s="394"/>
      <c r="Q1" s="394"/>
      <c r="R1" s="394"/>
      <c r="S1" s="394"/>
      <c r="T1" s="394"/>
      <c r="U1" s="394"/>
      <c r="V1" s="394"/>
      <c r="W1" s="394"/>
      <c r="X1" s="394"/>
      <c r="Y1" s="394"/>
      <c r="Z1" s="394"/>
      <c r="AA1" s="394"/>
      <c r="AB1" s="394"/>
    </row>
    <row r="2" spans="1:28">
      <c r="A2" s="1" t="str">
        <f>список!A1</f>
        <v>№</v>
      </c>
      <c r="B2" s="1" t="str">
        <f>список!B1</f>
        <v>Фамилия, имя воспитанника</v>
      </c>
      <c r="C2" s="1" t="str">
        <f>список!C1</f>
        <v xml:space="preserve">дата </v>
      </c>
      <c r="D2" s="1" t="str">
        <f>список!D1</f>
        <v>Группа</v>
      </c>
      <c r="E2" s="373"/>
      <c r="F2" s="373"/>
      <c r="G2" s="373"/>
      <c r="H2" s="373"/>
      <c r="I2" s="373"/>
      <c r="J2" s="373"/>
    </row>
    <row r="3" spans="1:28">
      <c r="A3" s="1">
        <f>список!A2</f>
        <v>1</v>
      </c>
      <c r="B3" s="1" t="str">
        <f>IF(список!B2="","",список!B2)</f>
        <v/>
      </c>
      <c r="C3" s="1" t="str">
        <f>IF(список!C2="","",список!C2)</f>
        <v/>
      </c>
      <c r="D3" s="13" t="str">
        <f>IF(список!D2="","",список!D2)</f>
        <v>средняя группа</v>
      </c>
      <c r="E3" s="373">
        <f>'[1]сырые баллы'!AM3</f>
        <v>35</v>
      </c>
      <c r="F3" s="373"/>
      <c r="G3" s="373">
        <f>'[1]сырые баллы'!AN3</f>
        <v>36</v>
      </c>
      <c r="H3" s="373"/>
      <c r="I3" s="373">
        <f>'[1]сырые баллы'!AO3</f>
        <v>37</v>
      </c>
      <c r="J3" s="373"/>
      <c r="L3" s="392" t="s">
        <v>5</v>
      </c>
      <c r="M3" s="395"/>
    </row>
    <row r="4" spans="1:28">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2" t="e">
        <f>IF(K4="","",IF(K4&gt;=24,"6 уровень",IF(AND(K4&gt;=18,K4&lt;24),"5 уровень",IF(AND(K4&gt;=13,K4&lt;18),"4 уровень",IF(AND(K4&gt;=9,K4&lt;13),"3 уровень",IF(AND(K4&gt;=3,K4&lt;9),"2 уровень","1 уровень"))))))</f>
        <v>#REF!</v>
      </c>
      <c r="M4" s="393"/>
    </row>
    <row r="5" spans="1:28">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2" t="e">
        <f t="shared" ref="L5:L33" si="4">IF(K5="","",IF(K5&gt;=24,"6 уровень",IF(AND(K5&gt;=18,K5&lt;24),"5 уровень",IF(AND(K5&gt;=13,K5&lt;18),"4 уровень",IF(AND(K5&gt;=9,K5&lt;13),"3 уровень",IF(AND(K5&gt;=3,K5&lt;9),"2 уровень","1 уровень"))))))</f>
        <v>#REF!</v>
      </c>
      <c r="M5" s="393"/>
    </row>
    <row r="6" spans="1:28">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2" t="e">
        <f t="shared" si="4"/>
        <v>#REF!</v>
      </c>
      <c r="M6" s="393"/>
    </row>
    <row r="7" spans="1:28">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2" t="e">
        <f t="shared" si="4"/>
        <v>#REF!</v>
      </c>
      <c r="M7" s="393"/>
    </row>
    <row r="8" spans="1:28">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2" t="e">
        <f t="shared" si="4"/>
        <v>#REF!</v>
      </c>
      <c r="M8" s="393"/>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2" t="e">
        <f t="shared" si="4"/>
        <v>#REF!</v>
      </c>
      <c r="M9" s="393"/>
    </row>
    <row r="10" spans="1:28">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2" t="e">
        <f t="shared" si="4"/>
        <v>#REF!</v>
      </c>
      <c r="M10" s="393"/>
    </row>
    <row r="11" spans="1:28">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2" t="e">
        <f t="shared" si="4"/>
        <v>#REF!</v>
      </c>
      <c r="M11" s="393"/>
    </row>
    <row r="12" spans="1:28">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2" t="e">
        <f t="shared" si="4"/>
        <v>#REF!</v>
      </c>
      <c r="M12" s="393"/>
    </row>
    <row r="13" spans="1:28">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2" t="e">
        <f t="shared" si="4"/>
        <v>#REF!</v>
      </c>
      <c r="M13" s="393"/>
    </row>
    <row r="14" spans="1:28">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2" t="e">
        <f t="shared" si="4"/>
        <v>#REF!</v>
      </c>
      <c r="M14" s="393"/>
    </row>
    <row r="15" spans="1:28">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2" t="e">
        <f t="shared" si="4"/>
        <v>#REF!</v>
      </c>
      <c r="M15" s="393"/>
    </row>
    <row r="16" spans="1:28">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2" t="e">
        <f t="shared" si="4"/>
        <v>#REF!</v>
      </c>
      <c r="M16" s="393"/>
    </row>
    <row r="17" spans="1:13">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2" t="e">
        <f t="shared" si="4"/>
        <v>#REF!</v>
      </c>
      <c r="M17" s="393"/>
    </row>
    <row r="18" spans="1:13">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2" t="e">
        <f t="shared" si="4"/>
        <v>#REF!</v>
      </c>
      <c r="M18" s="393"/>
    </row>
    <row r="19" spans="1:13">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2" t="e">
        <f t="shared" si="4"/>
        <v>#REF!</v>
      </c>
      <c r="M19" s="393"/>
    </row>
    <row r="20" spans="1:13">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2" t="e">
        <f t="shared" si="4"/>
        <v>#REF!</v>
      </c>
      <c r="M20" s="393"/>
    </row>
    <row r="21" spans="1:13">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2" t="e">
        <f t="shared" si="4"/>
        <v>#REF!</v>
      </c>
      <c r="M21" s="393"/>
    </row>
    <row r="22" spans="1:13">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2" t="e">
        <f t="shared" si="4"/>
        <v>#REF!</v>
      </c>
      <c r="M22" s="393"/>
    </row>
    <row r="23" spans="1:13">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2" t="e">
        <f t="shared" si="4"/>
        <v>#REF!</v>
      </c>
      <c r="M23" s="393"/>
    </row>
    <row r="24" spans="1:13">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2" t="e">
        <f t="shared" si="4"/>
        <v>#REF!</v>
      </c>
      <c r="M24" s="393"/>
    </row>
    <row r="25" spans="1:13">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2" t="e">
        <f t="shared" si="4"/>
        <v>#REF!</v>
      </c>
      <c r="M25" s="393"/>
    </row>
    <row r="26" spans="1:13">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2" t="e">
        <f t="shared" si="4"/>
        <v>#REF!</v>
      </c>
      <c r="M26" s="393"/>
    </row>
    <row r="27" spans="1:13">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2" t="e">
        <f t="shared" si="4"/>
        <v>#REF!</v>
      </c>
      <c r="M27" s="393"/>
    </row>
    <row r="28" spans="1:13">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2" t="e">
        <f t="shared" si="4"/>
        <v>#REF!</v>
      </c>
      <c r="M28" s="393"/>
    </row>
    <row r="29" spans="1:13">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2" t="e">
        <f t="shared" si="4"/>
        <v>#REF!</v>
      </c>
      <c r="M29" s="393"/>
    </row>
    <row r="30" spans="1:13">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2" t="e">
        <f t="shared" si="4"/>
        <v>#REF!</v>
      </c>
      <c r="M30" s="393"/>
    </row>
    <row r="31" spans="1:13">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2" t="e">
        <f t="shared" si="4"/>
        <v>#REF!</v>
      </c>
      <c r="M31" s="393"/>
    </row>
    <row r="32" spans="1:13">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2" t="e">
        <f t="shared" si="4"/>
        <v>#REF!</v>
      </c>
      <c r="M32" s="393"/>
    </row>
    <row r="33" spans="1:13">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2" t="e">
        <f t="shared" si="4"/>
        <v>#REF!</v>
      </c>
      <c r="M33" s="393"/>
    </row>
    <row r="34" spans="1:13">
      <c r="K34" s="2"/>
      <c r="L34" s="392"/>
      <c r="M34" s="393"/>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94" t="e">
        <f>#REF!</f>
        <v>#REF!</v>
      </c>
      <c r="B1" s="394"/>
      <c r="C1" s="394"/>
      <c r="D1" s="394"/>
      <c r="E1" s="394"/>
      <c r="F1" s="394"/>
      <c r="G1" s="394"/>
      <c r="H1" s="394"/>
      <c r="I1" s="394"/>
      <c r="J1" s="394"/>
      <c r="K1" s="394"/>
      <c r="L1" s="394"/>
      <c r="M1" s="394"/>
      <c r="N1" s="394"/>
      <c r="O1" s="394"/>
      <c r="P1" s="394"/>
      <c r="Q1" s="394"/>
      <c r="R1" s="394"/>
      <c r="S1" s="394"/>
      <c r="T1" s="394"/>
      <c r="U1" s="394"/>
      <c r="V1" s="394"/>
      <c r="W1" s="394"/>
      <c r="X1" s="394"/>
      <c r="Y1" s="394"/>
      <c r="Z1" s="394"/>
      <c r="AA1" s="394"/>
      <c r="AB1" s="394"/>
    </row>
    <row r="2" spans="1:28">
      <c r="A2" s="1" t="str">
        <f>список!A1</f>
        <v>№</v>
      </c>
      <c r="B2" s="1" t="str">
        <f>список!B1</f>
        <v>Фамилия, имя воспитанника</v>
      </c>
      <c r="C2" s="1" t="str">
        <f>список!C1</f>
        <v xml:space="preserve">дата </v>
      </c>
      <c r="D2" s="1" t="str">
        <f>список!D1</f>
        <v>Группа</v>
      </c>
      <c r="E2" s="373"/>
      <c r="F2" s="373"/>
      <c r="G2" s="373"/>
      <c r="H2" s="373"/>
      <c r="I2" s="373"/>
      <c r="J2" s="373"/>
    </row>
    <row r="3" spans="1:28">
      <c r="A3" s="1">
        <f>список!A2</f>
        <v>1</v>
      </c>
      <c r="B3" s="1" t="str">
        <f>IF(список!B2="","",список!B2)</f>
        <v/>
      </c>
      <c r="C3" s="1" t="str">
        <f>IF(список!C2="","",список!C2)</f>
        <v/>
      </c>
      <c r="D3" s="13" t="str">
        <f>IF(список!D2="","",список!D2)</f>
        <v>средняя группа</v>
      </c>
      <c r="E3" s="373">
        <f>'[1]сырые баллы'!AM3</f>
        <v>35</v>
      </c>
      <c r="F3" s="373"/>
      <c r="G3" s="373">
        <f>'[1]сырые баллы'!AN3</f>
        <v>36</v>
      </c>
      <c r="H3" s="373"/>
      <c r="I3" s="373">
        <f>'[1]сырые баллы'!AO3</f>
        <v>37</v>
      </c>
      <c r="J3" s="373"/>
      <c r="L3" s="392" t="s">
        <v>5</v>
      </c>
      <c r="M3" s="395"/>
    </row>
    <row r="4" spans="1:28">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2" t="e">
        <f>IF(K4="","",IF(K4&gt;=24,"6 уровень",IF(AND(K4&gt;=18,K4&lt;24),"5 уровень",IF(AND(K4&gt;=13,K4&lt;18),"4 уровень",IF(AND(K4&gt;=9,K4&lt;13),"3 уровень",IF(AND(K4&gt;=3,K4&lt;9),"2 уровень","1 уровень"))))))</f>
        <v>#REF!</v>
      </c>
      <c r="M4" s="393"/>
    </row>
    <row r="5" spans="1:28">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2" t="e">
        <f t="shared" ref="L5:L33" si="4">IF(K5="","",IF(K5&gt;=24,"6 уровень",IF(AND(K5&gt;=18,K5&lt;24),"5 уровень",IF(AND(K5&gt;=13,K5&lt;18),"4 уровень",IF(AND(K5&gt;=9,K5&lt;13),"3 уровень",IF(AND(K5&gt;=3,K5&lt;9),"2 уровень","1 уровень"))))))</f>
        <v>#REF!</v>
      </c>
      <c r="M5" s="393"/>
    </row>
    <row r="6" spans="1:28">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2" t="e">
        <f t="shared" si="4"/>
        <v>#REF!</v>
      </c>
      <c r="M6" s="393"/>
    </row>
    <row r="7" spans="1:28">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2" t="e">
        <f t="shared" si="4"/>
        <v>#REF!</v>
      </c>
      <c r="M7" s="393"/>
    </row>
    <row r="8" spans="1:28">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2" t="e">
        <f t="shared" si="4"/>
        <v>#REF!</v>
      </c>
      <c r="M8" s="393"/>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2" t="e">
        <f t="shared" si="4"/>
        <v>#REF!</v>
      </c>
      <c r="M9" s="393"/>
    </row>
    <row r="10" spans="1:28">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2" t="e">
        <f t="shared" si="4"/>
        <v>#REF!</v>
      </c>
      <c r="M10" s="393"/>
    </row>
    <row r="11" spans="1:28">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2" t="e">
        <f t="shared" si="4"/>
        <v>#REF!</v>
      </c>
      <c r="M11" s="393"/>
    </row>
    <row r="12" spans="1:28">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2" t="e">
        <f t="shared" si="4"/>
        <v>#REF!</v>
      </c>
      <c r="M12" s="393"/>
    </row>
    <row r="13" spans="1:28">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2" t="e">
        <f t="shared" si="4"/>
        <v>#REF!</v>
      </c>
      <c r="M13" s="393"/>
    </row>
    <row r="14" spans="1:28">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2" t="e">
        <f t="shared" si="4"/>
        <v>#REF!</v>
      </c>
      <c r="M14" s="393"/>
    </row>
    <row r="15" spans="1:28">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2" t="e">
        <f t="shared" si="4"/>
        <v>#REF!</v>
      </c>
      <c r="M15" s="393"/>
    </row>
    <row r="16" spans="1:28">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2" t="e">
        <f t="shared" si="4"/>
        <v>#REF!</v>
      </c>
      <c r="M16" s="393"/>
    </row>
    <row r="17" spans="1:13">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2" t="e">
        <f t="shared" si="4"/>
        <v>#REF!</v>
      </c>
      <c r="M17" s="393"/>
    </row>
    <row r="18" spans="1:13">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2" t="e">
        <f t="shared" si="4"/>
        <v>#REF!</v>
      </c>
      <c r="M18" s="393"/>
    </row>
    <row r="19" spans="1:13">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2" t="e">
        <f t="shared" si="4"/>
        <v>#REF!</v>
      </c>
      <c r="M19" s="393"/>
    </row>
    <row r="20" spans="1:13">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2" t="e">
        <f t="shared" si="4"/>
        <v>#REF!</v>
      </c>
      <c r="M20" s="393"/>
    </row>
    <row r="21" spans="1:13">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2" t="e">
        <f t="shared" si="4"/>
        <v>#REF!</v>
      </c>
      <c r="M21" s="393"/>
    </row>
    <row r="22" spans="1:13">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2" t="e">
        <f t="shared" si="4"/>
        <v>#REF!</v>
      </c>
      <c r="M22" s="393"/>
    </row>
    <row r="23" spans="1:13">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2" t="e">
        <f t="shared" si="4"/>
        <v>#REF!</v>
      </c>
      <c r="M23" s="393"/>
    </row>
    <row r="24" spans="1:13">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2" t="e">
        <f t="shared" si="4"/>
        <v>#REF!</v>
      </c>
      <c r="M24" s="393"/>
    </row>
    <row r="25" spans="1:13">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2" t="e">
        <f t="shared" si="4"/>
        <v>#REF!</v>
      </c>
      <c r="M25" s="393"/>
    </row>
    <row r="26" spans="1:13">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2" t="e">
        <f t="shared" si="4"/>
        <v>#REF!</v>
      </c>
      <c r="M26" s="393"/>
    </row>
    <row r="27" spans="1:13">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2" t="e">
        <f t="shared" si="4"/>
        <v>#REF!</v>
      </c>
      <c r="M27" s="393"/>
    </row>
    <row r="28" spans="1:13">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2" t="e">
        <f t="shared" si="4"/>
        <v>#REF!</v>
      </c>
      <c r="M28" s="393"/>
    </row>
    <row r="29" spans="1:13">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2" t="e">
        <f t="shared" si="4"/>
        <v>#REF!</v>
      </c>
      <c r="M29" s="393"/>
    </row>
    <row r="30" spans="1:13">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2" t="e">
        <f t="shared" si="4"/>
        <v>#REF!</v>
      </c>
      <c r="M30" s="393"/>
    </row>
    <row r="31" spans="1:13">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2" t="e">
        <f t="shared" si="4"/>
        <v>#REF!</v>
      </c>
      <c r="M31" s="393"/>
    </row>
    <row r="32" spans="1:13">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2" t="e">
        <f t="shared" si="4"/>
        <v>#REF!</v>
      </c>
      <c r="M32" s="393"/>
    </row>
    <row r="33" spans="1:13">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2" t="e">
        <f t="shared" si="4"/>
        <v>#REF!</v>
      </c>
      <c r="M33" s="393"/>
    </row>
    <row r="34" spans="1:13">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F40"/>
  <sheetViews>
    <sheetView topLeftCell="A5" zoomScale="70" zoomScaleNormal="70" workbookViewId="0">
      <selection activeCell="D5" sqref="D5:E35"/>
    </sheetView>
  </sheetViews>
  <sheetFormatPr defaultColWidth="9.140625" defaultRowHeight="15"/>
  <cols>
    <col min="1" max="1" width="9.140625" style="81"/>
    <col min="2" max="2" width="22.5703125" style="81" customWidth="1"/>
    <col min="3" max="26" width="9.140625" style="81"/>
    <col min="27" max="27" width="12.140625" style="81" customWidth="1"/>
    <col min="28" max="28" width="12.5703125" style="81" customWidth="1"/>
    <col min="29" max="29" width="8.7109375" style="81" customWidth="1"/>
    <col min="30" max="30" width="9.140625" style="81" customWidth="1"/>
    <col min="31" max="16384" width="9.140625" style="81"/>
  </cols>
  <sheetData>
    <row r="1" spans="1:32" ht="15" customHeight="1">
      <c r="A1" s="337" t="s">
        <v>133</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111"/>
      <c r="AB1" s="111"/>
      <c r="AC1" s="112"/>
      <c r="AD1" s="112"/>
    </row>
    <row r="2" spans="1:32" ht="43.5" customHeight="1">
      <c r="A2" s="88"/>
      <c r="B2" s="88"/>
      <c r="C2" s="88"/>
      <c r="D2" s="328" t="s">
        <v>131</v>
      </c>
      <c r="E2" s="328"/>
      <c r="F2" s="328"/>
      <c r="G2" s="328"/>
      <c r="H2" s="328"/>
      <c r="I2" s="328"/>
      <c r="J2" s="328"/>
      <c r="K2" s="328"/>
      <c r="L2" s="328"/>
      <c r="M2" s="328"/>
      <c r="N2" s="328"/>
      <c r="O2" s="328"/>
      <c r="P2" s="328"/>
      <c r="Q2" s="328"/>
      <c r="R2" s="328"/>
      <c r="S2" s="328"/>
      <c r="T2" s="328" t="s">
        <v>132</v>
      </c>
      <c r="U2" s="328"/>
      <c r="V2" s="328"/>
      <c r="W2" s="328"/>
      <c r="X2" s="328"/>
      <c r="Y2" s="328"/>
      <c r="Z2" s="328"/>
      <c r="AA2" s="344" t="s">
        <v>213</v>
      </c>
      <c r="AB2" s="345"/>
      <c r="AC2" s="345"/>
      <c r="AD2" s="346"/>
      <c r="AE2" s="323"/>
      <c r="AF2" s="323"/>
    </row>
    <row r="3" spans="1:32" ht="43.5" customHeight="1">
      <c r="A3" s="329" t="str">
        <f>список!A1</f>
        <v>№</v>
      </c>
      <c r="B3" s="347" t="str">
        <f>список!B1</f>
        <v>Фамилия, имя воспитанника</v>
      </c>
      <c r="C3" s="350" t="str">
        <f>список!C1</f>
        <v xml:space="preserve">дата </v>
      </c>
      <c r="D3" s="344" t="s">
        <v>134</v>
      </c>
      <c r="E3" s="345"/>
      <c r="F3" s="345"/>
      <c r="G3" s="346"/>
      <c r="H3" s="328" t="s">
        <v>135</v>
      </c>
      <c r="I3" s="328"/>
      <c r="J3" s="328"/>
      <c r="K3" s="328" t="s">
        <v>205</v>
      </c>
      <c r="L3" s="328"/>
      <c r="M3" s="328"/>
      <c r="N3" s="328"/>
      <c r="O3" s="328"/>
      <c r="P3" s="328"/>
      <c r="Q3" s="328"/>
      <c r="R3" s="323" t="s">
        <v>0</v>
      </c>
      <c r="S3" s="323"/>
      <c r="T3" s="402" t="s">
        <v>212</v>
      </c>
      <c r="U3" s="402" t="s">
        <v>233</v>
      </c>
      <c r="V3" s="402" t="s">
        <v>264</v>
      </c>
      <c r="W3" s="402" t="s">
        <v>234</v>
      </c>
      <c r="X3" s="402" t="s">
        <v>235</v>
      </c>
      <c r="Y3" s="396" t="s">
        <v>0</v>
      </c>
      <c r="Z3" s="397"/>
      <c r="AA3" s="402" t="s">
        <v>214</v>
      </c>
      <c r="AB3" s="402" t="s">
        <v>215</v>
      </c>
      <c r="AC3" s="396" t="s">
        <v>0</v>
      </c>
      <c r="AD3" s="397"/>
      <c r="AE3" s="404"/>
      <c r="AF3" s="405"/>
    </row>
    <row r="4" spans="1:32" ht="244.5" customHeight="1" thickBot="1">
      <c r="A4" s="331"/>
      <c r="B4" s="348"/>
      <c r="C4" s="351"/>
      <c r="D4" s="100" t="s">
        <v>203</v>
      </c>
      <c r="E4" s="100" t="s">
        <v>204</v>
      </c>
      <c r="F4" s="400" t="s">
        <v>0</v>
      </c>
      <c r="G4" s="401"/>
      <c r="H4" s="100" t="s">
        <v>206</v>
      </c>
      <c r="I4" s="400" t="s">
        <v>0</v>
      </c>
      <c r="J4" s="401"/>
      <c r="K4" s="100" t="s">
        <v>207</v>
      </c>
      <c r="L4" s="100" t="s">
        <v>208</v>
      </c>
      <c r="M4" s="100" t="s">
        <v>209</v>
      </c>
      <c r="N4" s="100" t="s">
        <v>210</v>
      </c>
      <c r="O4" s="100" t="s">
        <v>211</v>
      </c>
      <c r="P4" s="400" t="s">
        <v>0</v>
      </c>
      <c r="Q4" s="401"/>
      <c r="R4" s="341"/>
      <c r="S4" s="341"/>
      <c r="T4" s="403"/>
      <c r="U4" s="403"/>
      <c r="V4" s="403"/>
      <c r="W4" s="403"/>
      <c r="X4" s="403"/>
      <c r="Y4" s="398"/>
      <c r="Z4" s="399"/>
      <c r="AA4" s="403"/>
      <c r="AB4" s="403"/>
      <c r="AC4" s="398"/>
      <c r="AD4" s="399"/>
      <c r="AE4" s="406"/>
      <c r="AF4" s="407"/>
    </row>
    <row r="5" spans="1:32" s="97" customFormat="1">
      <c r="A5" s="97">
        <f>список!A2</f>
        <v>1</v>
      </c>
      <c r="B5" s="98" t="str">
        <f>IF(список!B2="","",список!B2)</f>
        <v/>
      </c>
      <c r="C5" s="98" t="str">
        <f>IF(список!C2="","",список!C2)</f>
        <v/>
      </c>
      <c r="D5" s="222"/>
      <c r="E5" s="223"/>
      <c r="F5" s="267" t="str">
        <f>IF(D5="","",IF(E5="","",SUM(D5:E5)/2))</f>
        <v/>
      </c>
      <c r="G5" s="268" t="str">
        <f>IF(F5="","",IF(F5&gt;1.5,"сформирован",IF(F5&lt;0.5,"не сформирован","в стадии формирования")))</f>
        <v/>
      </c>
      <c r="H5" s="222"/>
      <c r="I5" s="305" t="str">
        <f>IF(H5="","",SUM(H5:H5)/1)</f>
        <v/>
      </c>
      <c r="J5" s="262" t="str">
        <f>IF(I5="","",IF(I5&gt;1.5,"сформирован",IF(I5&lt;0.5,"не сформирован","в стадии формирования")))</f>
        <v/>
      </c>
      <c r="K5" s="222"/>
      <c r="L5" s="223"/>
      <c r="M5" s="222"/>
      <c r="N5" s="223"/>
      <c r="O5" s="223"/>
      <c r="P5" s="307" t="str">
        <f>IF(K5="","",IF(L5="","",IF(M5="","",IF(N5="","",IF(O5="","",SUM(K5:O5)/5)))))</f>
        <v/>
      </c>
      <c r="Q5" s="279" t="str">
        <f>IF(P5="","",IF(P5&gt;1.5,"сформирован",IF(P5&lt;0.5,"не сформирован","в стадии формирования")))</f>
        <v/>
      </c>
      <c r="R5" s="259" t="str">
        <f t="shared" ref="R5:R29" si="0">IF(F5="","",IF(I5="","",IF(P5="","",(P5+I5+F5)/3)))</f>
        <v/>
      </c>
      <c r="S5" s="256" t="str">
        <f>IF(R5="","",IF(R5&gt;1.5,"сформирован",IF(R5&lt;0.5,"не сформирован", "в стадии формирования")))</f>
        <v/>
      </c>
      <c r="T5" s="222"/>
      <c r="U5" s="223"/>
      <c r="V5" s="223"/>
      <c r="W5" s="223"/>
      <c r="X5" s="223"/>
      <c r="Y5" s="259" t="str">
        <f>IF(T5="","",IF(U5="","",IF(V5="","",IF(W5="","",IF(X5="","",(SUM(T5:X5)/5))))))</f>
        <v/>
      </c>
      <c r="Z5" s="256" t="str">
        <f>IF(Y5="","",IF(Y5&gt;1.5,"сформирован",IF(Y5&lt;0.5,"не сформирован", "в стадии формирования")))</f>
        <v/>
      </c>
      <c r="AA5" s="222"/>
      <c r="AB5" s="223"/>
      <c r="AC5" s="259" t="str">
        <f>IF(AA5="","",IF(AB5="","",(SUM(AA5:AB5)/2)))</f>
        <v/>
      </c>
      <c r="AD5" s="256" t="str">
        <f>IF(AC5="","",IF(AC5&gt;1.5,"сформирован",IF(AC5&lt;0.5,"не сформирован", "в стадии формирования")))</f>
        <v/>
      </c>
      <c r="AE5" s="255"/>
      <c r="AF5" s="95"/>
    </row>
    <row r="6" spans="1:32" s="97" customFormat="1">
      <c r="A6" s="97">
        <f>список!A3</f>
        <v>2</v>
      </c>
      <c r="B6" s="98" t="str">
        <f>IF(список!B3="","",список!B3)</f>
        <v/>
      </c>
      <c r="C6" s="98">
        <f>IF(список!C3="","",список!C3)</f>
        <v>0</v>
      </c>
      <c r="D6" s="224"/>
      <c r="E6" s="225"/>
      <c r="F6" s="269" t="str">
        <f t="shared" ref="F6:F39" si="1">IF(D6="","",IF(E6="","",SUM(D6:E6)/2))</f>
        <v/>
      </c>
      <c r="G6" s="270" t="str">
        <f t="shared" ref="G6:G39" si="2">IF(F6="","",IF(F6&gt;1.5,"сформирован",IF(F6&lt;0.5,"не сформирован","в стадии формирования")))</f>
        <v/>
      </c>
      <c r="H6" s="224"/>
      <c r="I6" s="306" t="str">
        <f t="shared" ref="I6:I39" si="3">IF(H6="","",SUM(H6:H6)/1)</f>
        <v/>
      </c>
      <c r="J6" s="263" t="str">
        <f t="shared" ref="J6:J39" si="4">IF(I6="","",IF(I6&gt;1.5,"сформирован",IF(I6&lt;0.5,"не сформирован","в стадии формирования")))</f>
        <v/>
      </c>
      <c r="K6" s="224"/>
      <c r="L6" s="225"/>
      <c r="M6" s="224"/>
      <c r="N6" s="225"/>
      <c r="O6" s="225"/>
      <c r="P6" s="308" t="str">
        <f t="shared" ref="P6:P39" si="5">IF(K6="","",IF(L6="","",IF(M6="","",IF(N6="","",IF(O6="","",SUM(K6:O6)/5)))))</f>
        <v/>
      </c>
      <c r="Q6" s="280" t="str">
        <f t="shared" ref="Q6:Q39" si="6">IF(P6="","",IF(P6&gt;1.5,"сформирован",IF(P6&lt;0.5,"не сформирован","в стадии формирования")))</f>
        <v/>
      </c>
      <c r="R6" s="260" t="str">
        <f t="shared" si="0"/>
        <v/>
      </c>
      <c r="S6" s="257" t="str">
        <f t="shared" ref="S6:S39" si="7">IF(R6="","",IF(R6&gt;1.5,"сформирован",IF(R6&lt;0.5,"не сформирован", "в стадии формирования")))</f>
        <v/>
      </c>
      <c r="T6" s="224"/>
      <c r="U6" s="225"/>
      <c r="V6" s="225"/>
      <c r="W6" s="225"/>
      <c r="X6" s="225"/>
      <c r="Y6" s="260" t="str">
        <f t="shared" ref="Y6:Y39" si="8">IF(T6="","",IF(U6="","",IF(V6="","",IF(W6="","",IF(X6="","",(SUM(T6:X6)/5))))))</f>
        <v/>
      </c>
      <c r="Z6" s="257" t="str">
        <f t="shared" ref="Z6:Z39" si="9">IF(Y6="","",IF(Y6&gt;1.5,"сформирован",IF(Y6&lt;0.5,"не сформирован", "в стадии формирования")))</f>
        <v/>
      </c>
      <c r="AA6" s="224"/>
      <c r="AB6" s="225"/>
      <c r="AC6" s="260" t="str">
        <f t="shared" ref="AC6:AC39" si="10">IF(AA6="","",IF(AB6="","",(SUM(AA6:AB6)/2)))</f>
        <v/>
      </c>
      <c r="AD6" s="257" t="str">
        <f t="shared" ref="AD6:AD39" si="11">IF(AC6="","",IF(AC6&gt;1.5,"сформирован",IF(AC6&lt;0.5,"не сформирован", "в стадии формирования")))</f>
        <v/>
      </c>
      <c r="AE6" s="255"/>
      <c r="AF6" s="95"/>
    </row>
    <row r="7" spans="1:32" s="97" customFormat="1">
      <c r="A7" s="97">
        <f>список!A4</f>
        <v>3</v>
      </c>
      <c r="B7" s="98" t="str">
        <f>IF(список!B4="","",список!B4)</f>
        <v/>
      </c>
      <c r="C7" s="98">
        <f>IF(список!C4="","",список!C4)</f>
        <v>0</v>
      </c>
      <c r="D7" s="224"/>
      <c r="E7" s="225"/>
      <c r="F7" s="269" t="str">
        <f t="shared" si="1"/>
        <v/>
      </c>
      <c r="G7" s="270" t="str">
        <f t="shared" si="2"/>
        <v/>
      </c>
      <c r="H7" s="224"/>
      <c r="I7" s="306" t="str">
        <f t="shared" si="3"/>
        <v/>
      </c>
      <c r="J7" s="263" t="str">
        <f t="shared" si="4"/>
        <v/>
      </c>
      <c r="K7" s="224"/>
      <c r="L7" s="225"/>
      <c r="M7" s="224"/>
      <c r="N7" s="225"/>
      <c r="O7" s="225"/>
      <c r="P7" s="308" t="str">
        <f t="shared" si="5"/>
        <v/>
      </c>
      <c r="Q7" s="280" t="str">
        <f t="shared" si="6"/>
        <v/>
      </c>
      <c r="R7" s="260" t="str">
        <f t="shared" si="0"/>
        <v/>
      </c>
      <c r="S7" s="257" t="str">
        <f t="shared" si="7"/>
        <v/>
      </c>
      <c r="T7" s="224"/>
      <c r="U7" s="225"/>
      <c r="V7" s="225"/>
      <c r="W7" s="225"/>
      <c r="X7" s="225"/>
      <c r="Y7" s="260" t="str">
        <f t="shared" si="8"/>
        <v/>
      </c>
      <c r="Z7" s="257" t="str">
        <f t="shared" si="9"/>
        <v/>
      </c>
      <c r="AA7" s="224"/>
      <c r="AB7" s="225"/>
      <c r="AC7" s="260" t="str">
        <f t="shared" si="10"/>
        <v/>
      </c>
      <c r="AD7" s="257" t="str">
        <f t="shared" si="11"/>
        <v/>
      </c>
      <c r="AE7" s="255"/>
      <c r="AF7" s="95"/>
    </row>
    <row r="8" spans="1:32" s="97" customFormat="1">
      <c r="A8" s="97">
        <f>список!A5</f>
        <v>4</v>
      </c>
      <c r="B8" s="98" t="str">
        <f>IF(список!B5="","",список!B5)</f>
        <v/>
      </c>
      <c r="C8" s="98">
        <f>IF(список!C5="","",список!C5)</f>
        <v>0</v>
      </c>
      <c r="D8" s="224"/>
      <c r="E8" s="225"/>
      <c r="F8" s="269" t="str">
        <f t="shared" si="1"/>
        <v/>
      </c>
      <c r="G8" s="270" t="str">
        <f t="shared" si="2"/>
        <v/>
      </c>
      <c r="H8" s="224"/>
      <c r="I8" s="306" t="str">
        <f t="shared" si="3"/>
        <v/>
      </c>
      <c r="J8" s="263" t="str">
        <f t="shared" si="4"/>
        <v/>
      </c>
      <c r="K8" s="224"/>
      <c r="L8" s="225"/>
      <c r="M8" s="224"/>
      <c r="N8" s="225"/>
      <c r="O8" s="225"/>
      <c r="P8" s="308" t="str">
        <f t="shared" si="5"/>
        <v/>
      </c>
      <c r="Q8" s="280" t="str">
        <f t="shared" si="6"/>
        <v/>
      </c>
      <c r="R8" s="260" t="str">
        <f t="shared" si="0"/>
        <v/>
      </c>
      <c r="S8" s="257" t="str">
        <f t="shared" si="7"/>
        <v/>
      </c>
      <c r="T8" s="224"/>
      <c r="U8" s="225"/>
      <c r="V8" s="225"/>
      <c r="W8" s="225"/>
      <c r="X8" s="225"/>
      <c r="Y8" s="260" t="str">
        <f t="shared" si="8"/>
        <v/>
      </c>
      <c r="Z8" s="257" t="str">
        <f t="shared" si="9"/>
        <v/>
      </c>
      <c r="AA8" s="224"/>
      <c r="AB8" s="225"/>
      <c r="AC8" s="260" t="str">
        <f t="shared" si="10"/>
        <v/>
      </c>
      <c r="AD8" s="257" t="str">
        <f t="shared" si="11"/>
        <v/>
      </c>
      <c r="AE8" s="255"/>
      <c r="AF8" s="95"/>
    </row>
    <row r="9" spans="1:32" s="97" customFormat="1">
      <c r="A9" s="97">
        <f>список!A6</f>
        <v>5</v>
      </c>
      <c r="B9" s="98" t="str">
        <f>IF(список!B6="","",список!B6)</f>
        <v/>
      </c>
      <c r="C9" s="98">
        <f>IF(список!C6="","",список!C6)</f>
        <v>0</v>
      </c>
      <c r="D9" s="224"/>
      <c r="E9" s="225"/>
      <c r="F9" s="269" t="str">
        <f t="shared" si="1"/>
        <v/>
      </c>
      <c r="G9" s="270" t="str">
        <f t="shared" si="2"/>
        <v/>
      </c>
      <c r="H9" s="224"/>
      <c r="I9" s="306" t="str">
        <f t="shared" si="3"/>
        <v/>
      </c>
      <c r="J9" s="263" t="str">
        <f t="shared" si="4"/>
        <v/>
      </c>
      <c r="K9" s="224"/>
      <c r="L9" s="225"/>
      <c r="M9" s="224"/>
      <c r="N9" s="225"/>
      <c r="O9" s="225"/>
      <c r="P9" s="308" t="str">
        <f t="shared" si="5"/>
        <v/>
      </c>
      <c r="Q9" s="280" t="str">
        <f t="shared" si="6"/>
        <v/>
      </c>
      <c r="R9" s="260" t="str">
        <f t="shared" si="0"/>
        <v/>
      </c>
      <c r="S9" s="257" t="str">
        <f t="shared" si="7"/>
        <v/>
      </c>
      <c r="T9" s="224"/>
      <c r="U9" s="225"/>
      <c r="V9" s="225"/>
      <c r="W9" s="225"/>
      <c r="X9" s="225"/>
      <c r="Y9" s="260" t="str">
        <f t="shared" si="8"/>
        <v/>
      </c>
      <c r="Z9" s="257" t="str">
        <f t="shared" si="9"/>
        <v/>
      </c>
      <c r="AA9" s="224"/>
      <c r="AB9" s="225"/>
      <c r="AC9" s="260" t="str">
        <f t="shared" si="10"/>
        <v/>
      </c>
      <c r="AD9" s="257" t="str">
        <f t="shared" si="11"/>
        <v/>
      </c>
      <c r="AE9" s="255"/>
      <c r="AF9" s="95"/>
    </row>
    <row r="10" spans="1:32" s="97" customFormat="1">
      <c r="A10" s="97">
        <f>список!A7</f>
        <v>6</v>
      </c>
      <c r="B10" s="98" t="str">
        <f>IF(список!B7="","",список!B7)</f>
        <v/>
      </c>
      <c r="C10" s="98">
        <f>IF(список!C7="","",список!C7)</f>
        <v>0</v>
      </c>
      <c r="D10" s="224"/>
      <c r="E10" s="225"/>
      <c r="F10" s="269" t="str">
        <f t="shared" si="1"/>
        <v/>
      </c>
      <c r="G10" s="270" t="str">
        <f t="shared" si="2"/>
        <v/>
      </c>
      <c r="H10" s="224"/>
      <c r="I10" s="306" t="str">
        <f t="shared" si="3"/>
        <v/>
      </c>
      <c r="J10" s="263" t="str">
        <f t="shared" si="4"/>
        <v/>
      </c>
      <c r="K10" s="224"/>
      <c r="L10" s="225"/>
      <c r="M10" s="224"/>
      <c r="N10" s="225"/>
      <c r="O10" s="225"/>
      <c r="P10" s="308" t="str">
        <f t="shared" si="5"/>
        <v/>
      </c>
      <c r="Q10" s="280" t="str">
        <f t="shared" si="6"/>
        <v/>
      </c>
      <c r="R10" s="260" t="str">
        <f t="shared" si="0"/>
        <v/>
      </c>
      <c r="S10" s="257" t="str">
        <f t="shared" si="7"/>
        <v/>
      </c>
      <c r="T10" s="224"/>
      <c r="U10" s="225"/>
      <c r="V10" s="225"/>
      <c r="W10" s="225"/>
      <c r="X10" s="225"/>
      <c r="Y10" s="260" t="str">
        <f t="shared" si="8"/>
        <v/>
      </c>
      <c r="Z10" s="257" t="str">
        <f t="shared" si="9"/>
        <v/>
      </c>
      <c r="AA10" s="224"/>
      <c r="AB10" s="225"/>
      <c r="AC10" s="260" t="str">
        <f t="shared" si="10"/>
        <v/>
      </c>
      <c r="AD10" s="257" t="str">
        <f t="shared" si="11"/>
        <v/>
      </c>
      <c r="AE10" s="255"/>
      <c r="AF10" s="95"/>
    </row>
    <row r="11" spans="1:32" s="97" customFormat="1">
      <c r="A11" s="97">
        <f>список!A8</f>
        <v>7</v>
      </c>
      <c r="B11" s="98" t="str">
        <f>IF(список!B8="","",список!B8)</f>
        <v/>
      </c>
      <c r="C11" s="98">
        <f>IF(список!C8="","",список!C8)</f>
        <v>0</v>
      </c>
      <c r="D11" s="224"/>
      <c r="E11" s="225"/>
      <c r="F11" s="269" t="str">
        <f t="shared" si="1"/>
        <v/>
      </c>
      <c r="G11" s="270" t="str">
        <f t="shared" si="2"/>
        <v/>
      </c>
      <c r="H11" s="224"/>
      <c r="I11" s="306" t="str">
        <f t="shared" si="3"/>
        <v/>
      </c>
      <c r="J11" s="263" t="str">
        <f t="shared" si="4"/>
        <v/>
      </c>
      <c r="K11" s="224"/>
      <c r="L11" s="225"/>
      <c r="M11" s="224"/>
      <c r="N11" s="225"/>
      <c r="O11" s="225"/>
      <c r="P11" s="308" t="str">
        <f t="shared" si="5"/>
        <v/>
      </c>
      <c r="Q11" s="280" t="str">
        <f t="shared" si="6"/>
        <v/>
      </c>
      <c r="R11" s="260" t="str">
        <f t="shared" si="0"/>
        <v/>
      </c>
      <c r="S11" s="257" t="str">
        <f t="shared" si="7"/>
        <v/>
      </c>
      <c r="T11" s="224"/>
      <c r="U11" s="225"/>
      <c r="V11" s="225"/>
      <c r="W11" s="225"/>
      <c r="X11" s="225"/>
      <c r="Y11" s="260" t="str">
        <f t="shared" si="8"/>
        <v/>
      </c>
      <c r="Z11" s="257" t="str">
        <f t="shared" si="9"/>
        <v/>
      </c>
      <c r="AA11" s="224"/>
      <c r="AB11" s="225"/>
      <c r="AC11" s="260" t="str">
        <f t="shared" si="10"/>
        <v/>
      </c>
      <c r="AD11" s="257" t="str">
        <f t="shared" si="11"/>
        <v/>
      </c>
      <c r="AE11" s="255"/>
      <c r="AF11" s="95"/>
    </row>
    <row r="12" spans="1:32" s="97" customFormat="1">
      <c r="A12" s="97">
        <f>список!A9</f>
        <v>8</v>
      </c>
      <c r="B12" s="98" t="str">
        <f>IF(список!B9="","",список!B9)</f>
        <v/>
      </c>
      <c r="C12" s="98">
        <f>IF(список!C9="","",список!C9)</f>
        <v>0</v>
      </c>
      <c r="D12" s="224"/>
      <c r="E12" s="225"/>
      <c r="F12" s="269" t="str">
        <f t="shared" si="1"/>
        <v/>
      </c>
      <c r="G12" s="270" t="str">
        <f t="shared" si="2"/>
        <v/>
      </c>
      <c r="H12" s="224"/>
      <c r="I12" s="306" t="str">
        <f t="shared" si="3"/>
        <v/>
      </c>
      <c r="J12" s="263" t="str">
        <f t="shared" si="4"/>
        <v/>
      </c>
      <c r="K12" s="224"/>
      <c r="L12" s="225"/>
      <c r="M12" s="224"/>
      <c r="N12" s="225"/>
      <c r="O12" s="225"/>
      <c r="P12" s="308" t="str">
        <f t="shared" si="5"/>
        <v/>
      </c>
      <c r="Q12" s="280" t="str">
        <f t="shared" si="6"/>
        <v/>
      </c>
      <c r="R12" s="260" t="str">
        <f t="shared" si="0"/>
        <v/>
      </c>
      <c r="S12" s="257" t="str">
        <f t="shared" si="7"/>
        <v/>
      </c>
      <c r="T12" s="224"/>
      <c r="U12" s="225"/>
      <c r="V12" s="225"/>
      <c r="W12" s="225"/>
      <c r="X12" s="225"/>
      <c r="Y12" s="260" t="str">
        <f t="shared" si="8"/>
        <v/>
      </c>
      <c r="Z12" s="257" t="str">
        <f t="shared" si="9"/>
        <v/>
      </c>
      <c r="AA12" s="224"/>
      <c r="AB12" s="225"/>
      <c r="AC12" s="260" t="str">
        <f t="shared" si="10"/>
        <v/>
      </c>
      <c r="AD12" s="257" t="str">
        <f t="shared" si="11"/>
        <v/>
      </c>
      <c r="AE12" s="255"/>
      <c r="AF12" s="95"/>
    </row>
    <row r="13" spans="1:32" s="97" customFormat="1">
      <c r="A13" s="97">
        <f>список!A10</f>
        <v>9</v>
      </c>
      <c r="B13" s="98" t="str">
        <f>IF(список!B10="","",список!B10)</f>
        <v/>
      </c>
      <c r="C13" s="98">
        <f>IF(список!C10="","",список!C10)</f>
        <v>0</v>
      </c>
      <c r="D13" s="224"/>
      <c r="E13" s="225"/>
      <c r="F13" s="269" t="str">
        <f t="shared" si="1"/>
        <v/>
      </c>
      <c r="G13" s="270" t="str">
        <f t="shared" si="2"/>
        <v/>
      </c>
      <c r="H13" s="224"/>
      <c r="I13" s="306" t="str">
        <f t="shared" si="3"/>
        <v/>
      </c>
      <c r="J13" s="263" t="str">
        <f t="shared" si="4"/>
        <v/>
      </c>
      <c r="K13" s="224"/>
      <c r="L13" s="225"/>
      <c r="M13" s="224"/>
      <c r="N13" s="225"/>
      <c r="O13" s="225"/>
      <c r="P13" s="308" t="str">
        <f t="shared" si="5"/>
        <v/>
      </c>
      <c r="Q13" s="280" t="str">
        <f t="shared" si="6"/>
        <v/>
      </c>
      <c r="R13" s="260" t="str">
        <f t="shared" si="0"/>
        <v/>
      </c>
      <c r="S13" s="257" t="str">
        <f t="shared" si="7"/>
        <v/>
      </c>
      <c r="T13" s="224"/>
      <c r="U13" s="225"/>
      <c r="V13" s="225"/>
      <c r="W13" s="225"/>
      <c r="X13" s="225"/>
      <c r="Y13" s="260" t="str">
        <f t="shared" si="8"/>
        <v/>
      </c>
      <c r="Z13" s="257" t="str">
        <f t="shared" si="9"/>
        <v/>
      </c>
      <c r="AA13" s="224"/>
      <c r="AB13" s="225"/>
      <c r="AC13" s="260" t="str">
        <f t="shared" si="10"/>
        <v/>
      </c>
      <c r="AD13" s="257" t="str">
        <f t="shared" si="11"/>
        <v/>
      </c>
      <c r="AE13" s="255"/>
      <c r="AF13" s="95"/>
    </row>
    <row r="14" spans="1:32" s="97" customFormat="1">
      <c r="A14" s="97">
        <f>список!A11</f>
        <v>10</v>
      </c>
      <c r="B14" s="98" t="str">
        <f>IF(список!B11="","",список!B11)</f>
        <v/>
      </c>
      <c r="C14" s="98">
        <f>IF(список!C11="","",список!C11)</f>
        <v>0</v>
      </c>
      <c r="D14" s="224"/>
      <c r="E14" s="225"/>
      <c r="F14" s="269" t="str">
        <f t="shared" si="1"/>
        <v/>
      </c>
      <c r="G14" s="270" t="str">
        <f t="shared" si="2"/>
        <v/>
      </c>
      <c r="H14" s="224"/>
      <c r="I14" s="306" t="str">
        <f t="shared" si="3"/>
        <v/>
      </c>
      <c r="J14" s="263" t="str">
        <f t="shared" si="4"/>
        <v/>
      </c>
      <c r="K14" s="224"/>
      <c r="L14" s="225"/>
      <c r="M14" s="224"/>
      <c r="N14" s="225"/>
      <c r="O14" s="225"/>
      <c r="P14" s="308" t="str">
        <f t="shared" si="5"/>
        <v/>
      </c>
      <c r="Q14" s="280" t="str">
        <f t="shared" si="6"/>
        <v/>
      </c>
      <c r="R14" s="260" t="str">
        <f t="shared" si="0"/>
        <v/>
      </c>
      <c r="S14" s="257" t="str">
        <f t="shared" si="7"/>
        <v/>
      </c>
      <c r="T14" s="224"/>
      <c r="U14" s="225"/>
      <c r="V14" s="225"/>
      <c r="W14" s="225"/>
      <c r="X14" s="225"/>
      <c r="Y14" s="260" t="str">
        <f t="shared" si="8"/>
        <v/>
      </c>
      <c r="Z14" s="257" t="str">
        <f t="shared" si="9"/>
        <v/>
      </c>
      <c r="AA14" s="224"/>
      <c r="AB14" s="225"/>
      <c r="AC14" s="260" t="str">
        <f t="shared" si="10"/>
        <v/>
      </c>
      <c r="AD14" s="257" t="str">
        <f t="shared" si="11"/>
        <v/>
      </c>
      <c r="AE14" s="255"/>
      <c r="AF14" s="95"/>
    </row>
    <row r="15" spans="1:32" s="97" customFormat="1">
      <c r="A15" s="97">
        <f>список!A12</f>
        <v>11</v>
      </c>
      <c r="B15" s="98" t="str">
        <f>IF(список!B12="","",список!B12)</f>
        <v/>
      </c>
      <c r="C15" s="98">
        <f>IF(список!C12="","",список!C12)</f>
        <v>0</v>
      </c>
      <c r="D15" s="224"/>
      <c r="E15" s="225"/>
      <c r="F15" s="269" t="str">
        <f t="shared" si="1"/>
        <v/>
      </c>
      <c r="G15" s="270" t="str">
        <f t="shared" si="2"/>
        <v/>
      </c>
      <c r="H15" s="224"/>
      <c r="I15" s="306" t="str">
        <f t="shared" si="3"/>
        <v/>
      </c>
      <c r="J15" s="263" t="str">
        <f t="shared" si="4"/>
        <v/>
      </c>
      <c r="K15" s="224"/>
      <c r="L15" s="225"/>
      <c r="M15" s="224"/>
      <c r="N15" s="225"/>
      <c r="O15" s="225"/>
      <c r="P15" s="308" t="str">
        <f t="shared" si="5"/>
        <v/>
      </c>
      <c r="Q15" s="280" t="str">
        <f t="shared" si="6"/>
        <v/>
      </c>
      <c r="R15" s="260" t="str">
        <f t="shared" si="0"/>
        <v/>
      </c>
      <c r="S15" s="257" t="str">
        <f t="shared" si="7"/>
        <v/>
      </c>
      <c r="T15" s="224"/>
      <c r="U15" s="225"/>
      <c r="V15" s="225"/>
      <c r="W15" s="225"/>
      <c r="X15" s="225"/>
      <c r="Y15" s="260" t="str">
        <f t="shared" si="8"/>
        <v/>
      </c>
      <c r="Z15" s="257" t="str">
        <f t="shared" si="9"/>
        <v/>
      </c>
      <c r="AA15" s="224"/>
      <c r="AB15" s="225"/>
      <c r="AC15" s="260" t="str">
        <f t="shared" si="10"/>
        <v/>
      </c>
      <c r="AD15" s="257" t="str">
        <f t="shared" si="11"/>
        <v/>
      </c>
      <c r="AE15" s="255"/>
      <c r="AF15" s="95"/>
    </row>
    <row r="16" spans="1:32" s="97" customFormat="1">
      <c r="A16" s="97">
        <f>список!A13</f>
        <v>12</v>
      </c>
      <c r="B16" s="98" t="str">
        <f>IF(список!B13="","",список!B13)</f>
        <v/>
      </c>
      <c r="C16" s="98">
        <f>IF(список!C13="","",список!C13)</f>
        <v>0</v>
      </c>
      <c r="D16" s="224"/>
      <c r="E16" s="225"/>
      <c r="F16" s="269" t="str">
        <f t="shared" si="1"/>
        <v/>
      </c>
      <c r="G16" s="270" t="str">
        <f t="shared" si="2"/>
        <v/>
      </c>
      <c r="H16" s="224"/>
      <c r="I16" s="306" t="str">
        <f t="shared" si="3"/>
        <v/>
      </c>
      <c r="J16" s="263" t="str">
        <f t="shared" si="4"/>
        <v/>
      </c>
      <c r="K16" s="224"/>
      <c r="L16" s="225"/>
      <c r="M16" s="224"/>
      <c r="N16" s="225"/>
      <c r="O16" s="225"/>
      <c r="P16" s="308" t="str">
        <f t="shared" si="5"/>
        <v/>
      </c>
      <c r="Q16" s="280" t="str">
        <f t="shared" si="6"/>
        <v/>
      </c>
      <c r="R16" s="260" t="str">
        <f t="shared" si="0"/>
        <v/>
      </c>
      <c r="S16" s="257" t="str">
        <f t="shared" si="7"/>
        <v/>
      </c>
      <c r="T16" s="224"/>
      <c r="U16" s="225"/>
      <c r="V16" s="225"/>
      <c r="W16" s="225"/>
      <c r="X16" s="225"/>
      <c r="Y16" s="260" t="str">
        <f t="shared" si="8"/>
        <v/>
      </c>
      <c r="Z16" s="257" t="str">
        <f t="shared" si="9"/>
        <v/>
      </c>
      <c r="AA16" s="224"/>
      <c r="AB16" s="225"/>
      <c r="AC16" s="260" t="str">
        <f t="shared" si="10"/>
        <v/>
      </c>
      <c r="AD16" s="257" t="str">
        <f t="shared" si="11"/>
        <v/>
      </c>
      <c r="AE16" s="255"/>
      <c r="AF16" s="95"/>
    </row>
    <row r="17" spans="1:32" s="97" customFormat="1">
      <c r="A17" s="97">
        <f>список!A14</f>
        <v>13</v>
      </c>
      <c r="B17" s="98" t="str">
        <f>IF(список!B14="","",список!B14)</f>
        <v/>
      </c>
      <c r="C17" s="98">
        <f>IF(список!C14="","",список!C14)</f>
        <v>0</v>
      </c>
      <c r="D17" s="224"/>
      <c r="E17" s="225"/>
      <c r="F17" s="269" t="str">
        <f t="shared" si="1"/>
        <v/>
      </c>
      <c r="G17" s="270" t="str">
        <f t="shared" si="2"/>
        <v/>
      </c>
      <c r="H17" s="224"/>
      <c r="I17" s="306" t="str">
        <f t="shared" si="3"/>
        <v/>
      </c>
      <c r="J17" s="263" t="str">
        <f t="shared" si="4"/>
        <v/>
      </c>
      <c r="K17" s="224"/>
      <c r="L17" s="225"/>
      <c r="M17" s="224"/>
      <c r="N17" s="225"/>
      <c r="O17" s="225"/>
      <c r="P17" s="308" t="str">
        <f t="shared" si="5"/>
        <v/>
      </c>
      <c r="Q17" s="280" t="str">
        <f t="shared" si="6"/>
        <v/>
      </c>
      <c r="R17" s="260" t="str">
        <f t="shared" si="0"/>
        <v/>
      </c>
      <c r="S17" s="257" t="str">
        <f t="shared" si="7"/>
        <v/>
      </c>
      <c r="T17" s="224"/>
      <c r="U17" s="225"/>
      <c r="V17" s="225"/>
      <c r="W17" s="225"/>
      <c r="X17" s="225"/>
      <c r="Y17" s="260" t="str">
        <f t="shared" si="8"/>
        <v/>
      </c>
      <c r="Z17" s="257" t="str">
        <f t="shared" si="9"/>
        <v/>
      </c>
      <c r="AA17" s="224"/>
      <c r="AB17" s="225"/>
      <c r="AC17" s="260" t="str">
        <f t="shared" si="10"/>
        <v/>
      </c>
      <c r="AD17" s="257" t="str">
        <f t="shared" si="11"/>
        <v/>
      </c>
      <c r="AE17" s="255"/>
      <c r="AF17" s="95"/>
    </row>
    <row r="18" spans="1:32" s="97" customFormat="1">
      <c r="A18" s="97">
        <f>список!A15</f>
        <v>14</v>
      </c>
      <c r="B18" s="98" t="str">
        <f>IF(список!B15="","",список!B15)</f>
        <v/>
      </c>
      <c r="C18" s="98">
        <f>IF(список!C15="","",список!C15)</f>
        <v>0</v>
      </c>
      <c r="D18" s="224"/>
      <c r="E18" s="225"/>
      <c r="F18" s="269" t="str">
        <f t="shared" si="1"/>
        <v/>
      </c>
      <c r="G18" s="270" t="str">
        <f t="shared" si="2"/>
        <v/>
      </c>
      <c r="H18" s="224"/>
      <c r="I18" s="306" t="str">
        <f t="shared" si="3"/>
        <v/>
      </c>
      <c r="J18" s="263" t="str">
        <f t="shared" si="4"/>
        <v/>
      </c>
      <c r="K18" s="224"/>
      <c r="L18" s="225"/>
      <c r="M18" s="224"/>
      <c r="N18" s="225"/>
      <c r="O18" s="225"/>
      <c r="P18" s="308" t="str">
        <f t="shared" si="5"/>
        <v/>
      </c>
      <c r="Q18" s="280" t="str">
        <f t="shared" si="6"/>
        <v/>
      </c>
      <c r="R18" s="260" t="str">
        <f t="shared" si="0"/>
        <v/>
      </c>
      <c r="S18" s="257" t="str">
        <f t="shared" si="7"/>
        <v/>
      </c>
      <c r="T18" s="224"/>
      <c r="U18" s="225"/>
      <c r="V18" s="225"/>
      <c r="W18" s="225"/>
      <c r="X18" s="225"/>
      <c r="Y18" s="260" t="str">
        <f t="shared" si="8"/>
        <v/>
      </c>
      <c r="Z18" s="257" t="str">
        <f t="shared" si="9"/>
        <v/>
      </c>
      <c r="AA18" s="224"/>
      <c r="AB18" s="225"/>
      <c r="AC18" s="260" t="str">
        <f t="shared" si="10"/>
        <v/>
      </c>
      <c r="AD18" s="257" t="str">
        <f t="shared" si="11"/>
        <v/>
      </c>
      <c r="AE18" s="255"/>
      <c r="AF18" s="95"/>
    </row>
    <row r="19" spans="1:32" s="97" customFormat="1">
      <c r="A19" s="97">
        <f>список!A16</f>
        <v>15</v>
      </c>
      <c r="B19" s="98" t="str">
        <f>IF(список!B16="","",список!B16)</f>
        <v/>
      </c>
      <c r="C19" s="98">
        <f>IF(список!C16="","",список!C16)</f>
        <v>0</v>
      </c>
      <c r="D19" s="224"/>
      <c r="E19" s="225"/>
      <c r="F19" s="269" t="str">
        <f t="shared" si="1"/>
        <v/>
      </c>
      <c r="G19" s="270" t="str">
        <f t="shared" si="2"/>
        <v/>
      </c>
      <c r="H19" s="224"/>
      <c r="I19" s="306" t="str">
        <f t="shared" si="3"/>
        <v/>
      </c>
      <c r="J19" s="263" t="str">
        <f t="shared" si="4"/>
        <v/>
      </c>
      <c r="K19" s="224"/>
      <c r="L19" s="225"/>
      <c r="M19" s="224"/>
      <c r="N19" s="225"/>
      <c r="O19" s="225"/>
      <c r="P19" s="308" t="str">
        <f t="shared" si="5"/>
        <v/>
      </c>
      <c r="Q19" s="280" t="str">
        <f t="shared" si="6"/>
        <v/>
      </c>
      <c r="R19" s="260" t="str">
        <f t="shared" si="0"/>
        <v/>
      </c>
      <c r="S19" s="257" t="str">
        <f t="shared" si="7"/>
        <v/>
      </c>
      <c r="T19" s="224"/>
      <c r="U19" s="225"/>
      <c r="V19" s="225"/>
      <c r="W19" s="225"/>
      <c r="X19" s="225"/>
      <c r="Y19" s="260" t="str">
        <f t="shared" si="8"/>
        <v/>
      </c>
      <c r="Z19" s="257" t="str">
        <f t="shared" si="9"/>
        <v/>
      </c>
      <c r="AA19" s="224"/>
      <c r="AB19" s="225"/>
      <c r="AC19" s="260" t="str">
        <f t="shared" si="10"/>
        <v/>
      </c>
      <c r="AD19" s="257" t="str">
        <f t="shared" si="11"/>
        <v/>
      </c>
      <c r="AE19" s="255"/>
      <c r="AF19" s="95"/>
    </row>
    <row r="20" spans="1:32" s="97" customFormat="1">
      <c r="A20" s="97">
        <f>список!A17</f>
        <v>16</v>
      </c>
      <c r="B20" s="98" t="str">
        <f>IF(список!B17="","",список!B17)</f>
        <v/>
      </c>
      <c r="C20" s="98">
        <f>IF(список!C17="","",список!C17)</f>
        <v>0</v>
      </c>
      <c r="D20" s="224"/>
      <c r="E20" s="225"/>
      <c r="F20" s="269" t="str">
        <f t="shared" si="1"/>
        <v/>
      </c>
      <c r="G20" s="270" t="str">
        <f t="shared" si="2"/>
        <v/>
      </c>
      <c r="H20" s="224"/>
      <c r="I20" s="306" t="str">
        <f t="shared" si="3"/>
        <v/>
      </c>
      <c r="J20" s="263" t="str">
        <f t="shared" si="4"/>
        <v/>
      </c>
      <c r="K20" s="224"/>
      <c r="L20" s="225"/>
      <c r="M20" s="224"/>
      <c r="N20" s="225"/>
      <c r="O20" s="225"/>
      <c r="P20" s="308" t="str">
        <f t="shared" si="5"/>
        <v/>
      </c>
      <c r="Q20" s="280" t="str">
        <f t="shared" si="6"/>
        <v/>
      </c>
      <c r="R20" s="260" t="str">
        <f t="shared" si="0"/>
        <v/>
      </c>
      <c r="S20" s="257" t="str">
        <f t="shared" si="7"/>
        <v/>
      </c>
      <c r="T20" s="224"/>
      <c r="U20" s="225"/>
      <c r="V20" s="225"/>
      <c r="W20" s="225"/>
      <c r="X20" s="225"/>
      <c r="Y20" s="260" t="str">
        <f t="shared" si="8"/>
        <v/>
      </c>
      <c r="Z20" s="257" t="str">
        <f t="shared" si="9"/>
        <v/>
      </c>
      <c r="AA20" s="224"/>
      <c r="AB20" s="225"/>
      <c r="AC20" s="260" t="str">
        <f t="shared" si="10"/>
        <v/>
      </c>
      <c r="AD20" s="257" t="str">
        <f t="shared" si="11"/>
        <v/>
      </c>
      <c r="AE20" s="255"/>
      <c r="AF20" s="95"/>
    </row>
    <row r="21" spans="1:32" s="97" customFormat="1">
      <c r="A21" s="97">
        <f>список!A18</f>
        <v>17</v>
      </c>
      <c r="B21" s="98" t="str">
        <f>IF(список!B18="","",список!B18)</f>
        <v/>
      </c>
      <c r="C21" s="98">
        <f>IF(список!C18="","",список!C18)</f>
        <v>0</v>
      </c>
      <c r="D21" s="224"/>
      <c r="E21" s="225"/>
      <c r="F21" s="269" t="str">
        <f t="shared" si="1"/>
        <v/>
      </c>
      <c r="G21" s="270" t="str">
        <f t="shared" si="2"/>
        <v/>
      </c>
      <c r="H21" s="224"/>
      <c r="I21" s="306" t="str">
        <f t="shared" si="3"/>
        <v/>
      </c>
      <c r="J21" s="263" t="str">
        <f t="shared" si="4"/>
        <v/>
      </c>
      <c r="K21" s="224"/>
      <c r="L21" s="225"/>
      <c r="M21" s="224"/>
      <c r="N21" s="225"/>
      <c r="O21" s="225"/>
      <c r="P21" s="308" t="str">
        <f t="shared" si="5"/>
        <v/>
      </c>
      <c r="Q21" s="280" t="str">
        <f t="shared" si="6"/>
        <v/>
      </c>
      <c r="R21" s="260" t="str">
        <f t="shared" si="0"/>
        <v/>
      </c>
      <c r="S21" s="257" t="str">
        <f t="shared" si="7"/>
        <v/>
      </c>
      <c r="T21" s="224"/>
      <c r="U21" s="225"/>
      <c r="V21" s="225"/>
      <c r="W21" s="225"/>
      <c r="X21" s="225"/>
      <c r="Y21" s="260" t="str">
        <f t="shared" si="8"/>
        <v/>
      </c>
      <c r="Z21" s="257" t="str">
        <f t="shared" si="9"/>
        <v/>
      </c>
      <c r="AA21" s="224"/>
      <c r="AB21" s="225"/>
      <c r="AC21" s="260" t="str">
        <f t="shared" si="10"/>
        <v/>
      </c>
      <c r="AD21" s="257" t="str">
        <f t="shared" si="11"/>
        <v/>
      </c>
      <c r="AE21" s="255"/>
      <c r="AF21" s="95"/>
    </row>
    <row r="22" spans="1:32" s="97" customFormat="1">
      <c r="A22" s="97">
        <f>список!A19</f>
        <v>18</v>
      </c>
      <c r="B22" s="98" t="str">
        <f>IF(список!B19="","",список!B19)</f>
        <v/>
      </c>
      <c r="C22" s="98">
        <f>IF(список!C19="","",список!C19)</f>
        <v>0</v>
      </c>
      <c r="D22" s="224"/>
      <c r="E22" s="225"/>
      <c r="F22" s="269" t="str">
        <f t="shared" si="1"/>
        <v/>
      </c>
      <c r="G22" s="270" t="str">
        <f t="shared" si="2"/>
        <v/>
      </c>
      <c r="H22" s="224"/>
      <c r="I22" s="306" t="str">
        <f t="shared" si="3"/>
        <v/>
      </c>
      <c r="J22" s="263" t="str">
        <f t="shared" si="4"/>
        <v/>
      </c>
      <c r="K22" s="224"/>
      <c r="L22" s="225"/>
      <c r="M22" s="224"/>
      <c r="N22" s="225"/>
      <c r="O22" s="225"/>
      <c r="P22" s="308" t="str">
        <f t="shared" si="5"/>
        <v/>
      </c>
      <c r="Q22" s="280" t="str">
        <f t="shared" si="6"/>
        <v/>
      </c>
      <c r="R22" s="260" t="str">
        <f t="shared" si="0"/>
        <v/>
      </c>
      <c r="S22" s="257" t="str">
        <f t="shared" si="7"/>
        <v/>
      </c>
      <c r="T22" s="224"/>
      <c r="U22" s="225"/>
      <c r="V22" s="225"/>
      <c r="W22" s="225"/>
      <c r="X22" s="225"/>
      <c r="Y22" s="260" t="str">
        <f t="shared" si="8"/>
        <v/>
      </c>
      <c r="Z22" s="257" t="str">
        <f t="shared" si="9"/>
        <v/>
      </c>
      <c r="AA22" s="224"/>
      <c r="AB22" s="225"/>
      <c r="AC22" s="260" t="str">
        <f t="shared" si="10"/>
        <v/>
      </c>
      <c r="AD22" s="257" t="str">
        <f t="shared" si="11"/>
        <v/>
      </c>
      <c r="AE22" s="255"/>
      <c r="AF22" s="95"/>
    </row>
    <row r="23" spans="1:32" s="97" customFormat="1">
      <c r="A23" s="97">
        <f>список!A20</f>
        <v>19</v>
      </c>
      <c r="B23" s="98" t="str">
        <f>IF(список!B20="","",список!B20)</f>
        <v/>
      </c>
      <c r="C23" s="98">
        <f>IF(список!C20="","",список!C20)</f>
        <v>0</v>
      </c>
      <c r="D23" s="224"/>
      <c r="E23" s="225"/>
      <c r="F23" s="269" t="str">
        <f t="shared" si="1"/>
        <v/>
      </c>
      <c r="G23" s="270" t="str">
        <f t="shared" si="2"/>
        <v/>
      </c>
      <c r="H23" s="224"/>
      <c r="I23" s="306" t="str">
        <f t="shared" si="3"/>
        <v/>
      </c>
      <c r="J23" s="263" t="str">
        <f t="shared" si="4"/>
        <v/>
      </c>
      <c r="K23" s="224"/>
      <c r="L23" s="225"/>
      <c r="M23" s="224"/>
      <c r="N23" s="225"/>
      <c r="O23" s="225"/>
      <c r="P23" s="308" t="str">
        <f t="shared" si="5"/>
        <v/>
      </c>
      <c r="Q23" s="280" t="str">
        <f t="shared" si="6"/>
        <v/>
      </c>
      <c r="R23" s="260" t="str">
        <f t="shared" si="0"/>
        <v/>
      </c>
      <c r="S23" s="257" t="str">
        <f t="shared" si="7"/>
        <v/>
      </c>
      <c r="T23" s="224"/>
      <c r="U23" s="225"/>
      <c r="V23" s="225"/>
      <c r="W23" s="225"/>
      <c r="X23" s="225"/>
      <c r="Y23" s="260" t="str">
        <f t="shared" si="8"/>
        <v/>
      </c>
      <c r="Z23" s="257" t="str">
        <f t="shared" si="9"/>
        <v/>
      </c>
      <c r="AA23" s="224"/>
      <c r="AB23" s="225"/>
      <c r="AC23" s="260" t="str">
        <f t="shared" si="10"/>
        <v/>
      </c>
      <c r="AD23" s="257" t="str">
        <f t="shared" si="11"/>
        <v/>
      </c>
      <c r="AE23" s="255"/>
      <c r="AF23" s="95"/>
    </row>
    <row r="24" spans="1:32" s="97" customFormat="1">
      <c r="A24" s="97">
        <f>список!A21</f>
        <v>20</v>
      </c>
      <c r="B24" s="98" t="str">
        <f>IF(список!B21="","",список!B21)</f>
        <v/>
      </c>
      <c r="C24" s="98">
        <f>IF(список!C21="","",список!C21)</f>
        <v>0</v>
      </c>
      <c r="D24" s="224"/>
      <c r="E24" s="225"/>
      <c r="F24" s="269" t="str">
        <f t="shared" si="1"/>
        <v/>
      </c>
      <c r="G24" s="270" t="str">
        <f t="shared" si="2"/>
        <v/>
      </c>
      <c r="H24" s="224"/>
      <c r="I24" s="306" t="str">
        <f t="shared" si="3"/>
        <v/>
      </c>
      <c r="J24" s="263" t="str">
        <f t="shared" si="4"/>
        <v/>
      </c>
      <c r="K24" s="224"/>
      <c r="L24" s="225"/>
      <c r="M24" s="224"/>
      <c r="N24" s="225"/>
      <c r="O24" s="225"/>
      <c r="P24" s="308" t="str">
        <f t="shared" si="5"/>
        <v/>
      </c>
      <c r="Q24" s="280" t="str">
        <f t="shared" si="6"/>
        <v/>
      </c>
      <c r="R24" s="260" t="str">
        <f t="shared" si="0"/>
        <v/>
      </c>
      <c r="S24" s="257" t="str">
        <f t="shared" si="7"/>
        <v/>
      </c>
      <c r="T24" s="224"/>
      <c r="U24" s="225"/>
      <c r="V24" s="225"/>
      <c r="W24" s="225"/>
      <c r="X24" s="225"/>
      <c r="Y24" s="260" t="str">
        <f t="shared" si="8"/>
        <v/>
      </c>
      <c r="Z24" s="257" t="str">
        <f t="shared" si="9"/>
        <v/>
      </c>
      <c r="AA24" s="224"/>
      <c r="AB24" s="225"/>
      <c r="AC24" s="260" t="str">
        <f t="shared" si="10"/>
        <v/>
      </c>
      <c r="AD24" s="257" t="str">
        <f t="shared" si="11"/>
        <v/>
      </c>
      <c r="AE24" s="255"/>
      <c r="AF24" s="95"/>
    </row>
    <row r="25" spans="1:32" s="97" customFormat="1">
      <c r="A25" s="97">
        <f>список!A22</f>
        <v>21</v>
      </c>
      <c r="B25" s="98" t="str">
        <f>IF(список!B22="","",список!B22)</f>
        <v/>
      </c>
      <c r="C25" s="98">
        <f>IF(список!C22="","",список!C22)</f>
        <v>0</v>
      </c>
      <c r="D25" s="224"/>
      <c r="E25" s="225"/>
      <c r="F25" s="269" t="str">
        <f t="shared" si="1"/>
        <v/>
      </c>
      <c r="G25" s="270" t="str">
        <f t="shared" si="2"/>
        <v/>
      </c>
      <c r="H25" s="224"/>
      <c r="I25" s="306" t="str">
        <f t="shared" si="3"/>
        <v/>
      </c>
      <c r="J25" s="263" t="str">
        <f t="shared" si="4"/>
        <v/>
      </c>
      <c r="K25" s="224"/>
      <c r="L25" s="225"/>
      <c r="M25" s="224"/>
      <c r="N25" s="225"/>
      <c r="O25" s="225"/>
      <c r="P25" s="308" t="str">
        <f t="shared" si="5"/>
        <v/>
      </c>
      <c r="Q25" s="280" t="str">
        <f t="shared" si="6"/>
        <v/>
      </c>
      <c r="R25" s="260" t="str">
        <f t="shared" si="0"/>
        <v/>
      </c>
      <c r="S25" s="257" t="str">
        <f t="shared" si="7"/>
        <v/>
      </c>
      <c r="T25" s="224"/>
      <c r="U25" s="225"/>
      <c r="V25" s="225"/>
      <c r="W25" s="225"/>
      <c r="X25" s="225"/>
      <c r="Y25" s="260" t="str">
        <f t="shared" si="8"/>
        <v/>
      </c>
      <c r="Z25" s="257" t="str">
        <f t="shared" si="9"/>
        <v/>
      </c>
      <c r="AA25" s="224"/>
      <c r="AB25" s="225"/>
      <c r="AC25" s="260" t="str">
        <f t="shared" si="10"/>
        <v/>
      </c>
      <c r="AD25" s="257" t="str">
        <f t="shared" si="11"/>
        <v/>
      </c>
      <c r="AE25" s="255"/>
      <c r="AF25" s="95"/>
    </row>
    <row r="26" spans="1:32" s="97" customFormat="1">
      <c r="A26" s="97">
        <f>список!A23</f>
        <v>22</v>
      </c>
      <c r="B26" s="98" t="str">
        <f>IF(список!B23="","",список!B23)</f>
        <v/>
      </c>
      <c r="C26" s="98">
        <f>IF(список!C23="","",список!C23)</f>
        <v>0</v>
      </c>
      <c r="D26" s="224"/>
      <c r="E26" s="225"/>
      <c r="F26" s="269" t="str">
        <f t="shared" si="1"/>
        <v/>
      </c>
      <c r="G26" s="270" t="str">
        <f t="shared" si="2"/>
        <v/>
      </c>
      <c r="H26" s="224"/>
      <c r="I26" s="306" t="str">
        <f t="shared" si="3"/>
        <v/>
      </c>
      <c r="J26" s="263" t="str">
        <f t="shared" si="4"/>
        <v/>
      </c>
      <c r="K26" s="224"/>
      <c r="L26" s="225"/>
      <c r="M26" s="224"/>
      <c r="N26" s="225"/>
      <c r="O26" s="225"/>
      <c r="P26" s="308" t="str">
        <f t="shared" si="5"/>
        <v/>
      </c>
      <c r="Q26" s="280" t="str">
        <f t="shared" si="6"/>
        <v/>
      </c>
      <c r="R26" s="260" t="str">
        <f t="shared" si="0"/>
        <v/>
      </c>
      <c r="S26" s="257" t="str">
        <f t="shared" si="7"/>
        <v/>
      </c>
      <c r="T26" s="224"/>
      <c r="U26" s="225"/>
      <c r="V26" s="225"/>
      <c r="W26" s="225"/>
      <c r="X26" s="225"/>
      <c r="Y26" s="260" t="str">
        <f t="shared" si="8"/>
        <v/>
      </c>
      <c r="Z26" s="257" t="str">
        <f t="shared" si="9"/>
        <v/>
      </c>
      <c r="AA26" s="224"/>
      <c r="AB26" s="225"/>
      <c r="AC26" s="260" t="str">
        <f t="shared" si="10"/>
        <v/>
      </c>
      <c r="AD26" s="257" t="str">
        <f t="shared" si="11"/>
        <v/>
      </c>
      <c r="AE26" s="255"/>
      <c r="AF26" s="95"/>
    </row>
    <row r="27" spans="1:32" s="97" customFormat="1">
      <c r="A27" s="97">
        <f>список!A24</f>
        <v>23</v>
      </c>
      <c r="B27" s="98" t="str">
        <f>IF(список!B24="","",список!B24)</f>
        <v/>
      </c>
      <c r="C27" s="98">
        <f>IF(список!C24="","",список!C24)</f>
        <v>0</v>
      </c>
      <c r="D27" s="224"/>
      <c r="E27" s="225"/>
      <c r="F27" s="269" t="str">
        <f t="shared" si="1"/>
        <v/>
      </c>
      <c r="G27" s="270" t="str">
        <f t="shared" si="2"/>
        <v/>
      </c>
      <c r="H27" s="224"/>
      <c r="I27" s="306" t="str">
        <f t="shared" si="3"/>
        <v/>
      </c>
      <c r="J27" s="263" t="str">
        <f t="shared" si="4"/>
        <v/>
      </c>
      <c r="K27" s="224"/>
      <c r="L27" s="225"/>
      <c r="M27" s="224"/>
      <c r="N27" s="225"/>
      <c r="O27" s="225"/>
      <c r="P27" s="308" t="str">
        <f t="shared" si="5"/>
        <v/>
      </c>
      <c r="Q27" s="280" t="str">
        <f t="shared" si="6"/>
        <v/>
      </c>
      <c r="R27" s="260" t="str">
        <f t="shared" si="0"/>
        <v/>
      </c>
      <c r="S27" s="257" t="str">
        <f t="shared" si="7"/>
        <v/>
      </c>
      <c r="T27" s="224"/>
      <c r="U27" s="225"/>
      <c r="V27" s="225"/>
      <c r="W27" s="225"/>
      <c r="X27" s="225"/>
      <c r="Y27" s="260" t="str">
        <f t="shared" si="8"/>
        <v/>
      </c>
      <c r="Z27" s="257" t="str">
        <f t="shared" si="9"/>
        <v/>
      </c>
      <c r="AA27" s="224"/>
      <c r="AB27" s="225"/>
      <c r="AC27" s="260" t="str">
        <f t="shared" si="10"/>
        <v/>
      </c>
      <c r="AD27" s="257" t="str">
        <f t="shared" si="11"/>
        <v/>
      </c>
      <c r="AE27" s="255"/>
      <c r="AF27" s="95"/>
    </row>
    <row r="28" spans="1:32" s="97" customFormat="1">
      <c r="A28" s="97">
        <f>список!A25</f>
        <v>24</v>
      </c>
      <c r="B28" s="98" t="str">
        <f>IF(список!B25="","",список!B25)</f>
        <v/>
      </c>
      <c r="C28" s="98">
        <f>IF(список!C25="","",список!C25)</f>
        <v>0</v>
      </c>
      <c r="D28" s="224"/>
      <c r="E28" s="225"/>
      <c r="F28" s="269" t="str">
        <f t="shared" si="1"/>
        <v/>
      </c>
      <c r="G28" s="270" t="str">
        <f t="shared" si="2"/>
        <v/>
      </c>
      <c r="H28" s="224"/>
      <c r="I28" s="306" t="str">
        <f t="shared" si="3"/>
        <v/>
      </c>
      <c r="J28" s="263" t="str">
        <f t="shared" si="4"/>
        <v/>
      </c>
      <c r="K28" s="224"/>
      <c r="L28" s="225"/>
      <c r="M28" s="224"/>
      <c r="N28" s="225"/>
      <c r="O28" s="225"/>
      <c r="P28" s="308" t="str">
        <f t="shared" si="5"/>
        <v/>
      </c>
      <c r="Q28" s="280" t="str">
        <f t="shared" si="6"/>
        <v/>
      </c>
      <c r="R28" s="260" t="str">
        <f t="shared" si="0"/>
        <v/>
      </c>
      <c r="S28" s="257" t="str">
        <f t="shared" si="7"/>
        <v/>
      </c>
      <c r="T28" s="224"/>
      <c r="U28" s="225"/>
      <c r="V28" s="225"/>
      <c r="W28" s="225"/>
      <c r="X28" s="225"/>
      <c r="Y28" s="260" t="str">
        <f t="shared" si="8"/>
        <v/>
      </c>
      <c r="Z28" s="257" t="str">
        <f t="shared" si="9"/>
        <v/>
      </c>
      <c r="AA28" s="224"/>
      <c r="AB28" s="225"/>
      <c r="AC28" s="260" t="str">
        <f t="shared" si="10"/>
        <v/>
      </c>
      <c r="AD28" s="257" t="str">
        <f t="shared" si="11"/>
        <v/>
      </c>
      <c r="AE28" s="255"/>
      <c r="AF28" s="95"/>
    </row>
    <row r="29" spans="1:32" s="97" customFormat="1">
      <c r="A29" s="97">
        <f>список!A26</f>
        <v>25</v>
      </c>
      <c r="B29" s="98" t="str">
        <f>IF(список!B26="","",список!B26)</f>
        <v/>
      </c>
      <c r="C29" s="98">
        <f>IF(список!C26="","",список!C26)</f>
        <v>0</v>
      </c>
      <c r="D29" s="224"/>
      <c r="E29" s="225"/>
      <c r="F29" s="269" t="str">
        <f t="shared" si="1"/>
        <v/>
      </c>
      <c r="G29" s="270" t="str">
        <f t="shared" si="2"/>
        <v/>
      </c>
      <c r="H29" s="224"/>
      <c r="I29" s="306" t="str">
        <f t="shared" si="3"/>
        <v/>
      </c>
      <c r="J29" s="263" t="str">
        <f t="shared" si="4"/>
        <v/>
      </c>
      <c r="K29" s="224"/>
      <c r="L29" s="225"/>
      <c r="M29" s="224"/>
      <c r="N29" s="225"/>
      <c r="O29" s="225"/>
      <c r="P29" s="308" t="str">
        <f t="shared" si="5"/>
        <v/>
      </c>
      <c r="Q29" s="280" t="str">
        <f t="shared" si="6"/>
        <v/>
      </c>
      <c r="R29" s="260" t="str">
        <f t="shared" si="0"/>
        <v/>
      </c>
      <c r="S29" s="257" t="str">
        <f t="shared" si="7"/>
        <v/>
      </c>
      <c r="T29" s="224"/>
      <c r="U29" s="225"/>
      <c r="V29" s="225"/>
      <c r="W29" s="225"/>
      <c r="X29" s="225"/>
      <c r="Y29" s="260" t="str">
        <f t="shared" si="8"/>
        <v/>
      </c>
      <c r="Z29" s="257" t="str">
        <f t="shared" si="9"/>
        <v/>
      </c>
      <c r="AA29" s="224"/>
      <c r="AB29" s="225"/>
      <c r="AC29" s="260" t="str">
        <f t="shared" si="10"/>
        <v/>
      </c>
      <c r="AD29" s="257" t="str">
        <f t="shared" si="11"/>
        <v/>
      </c>
      <c r="AE29" s="255"/>
      <c r="AF29" s="95"/>
    </row>
    <row r="30" spans="1:32" s="97" customFormat="1">
      <c r="A30" s="97">
        <f>список!A27</f>
        <v>26</v>
      </c>
      <c r="B30" s="98" t="str">
        <f>IF(список!B27="","",список!B27)</f>
        <v/>
      </c>
      <c r="C30" s="98">
        <f>IF(список!C27="","",список!C27)</f>
        <v>0</v>
      </c>
      <c r="D30" s="224"/>
      <c r="E30" s="225"/>
      <c r="F30" s="269" t="str">
        <f t="shared" si="1"/>
        <v/>
      </c>
      <c r="G30" s="270" t="str">
        <f t="shared" si="2"/>
        <v/>
      </c>
      <c r="H30" s="224"/>
      <c r="I30" s="306" t="str">
        <f t="shared" si="3"/>
        <v/>
      </c>
      <c r="J30" s="263" t="str">
        <f t="shared" si="4"/>
        <v/>
      </c>
      <c r="K30" s="224"/>
      <c r="L30" s="225"/>
      <c r="M30" s="224"/>
      <c r="N30" s="225"/>
      <c r="O30" s="225"/>
      <c r="P30" s="308" t="str">
        <f t="shared" si="5"/>
        <v/>
      </c>
      <c r="Q30" s="280" t="str">
        <f t="shared" si="6"/>
        <v/>
      </c>
      <c r="R30" s="260" t="str">
        <f t="shared" ref="R30:R39" si="12">IF(F30="","",IF(I30="","",IF(P30="","",SUM(F30+I30+P30)/3)))</f>
        <v/>
      </c>
      <c r="S30" s="257" t="str">
        <f t="shared" si="7"/>
        <v/>
      </c>
      <c r="T30" s="224"/>
      <c r="U30" s="225"/>
      <c r="V30" s="225"/>
      <c r="W30" s="225"/>
      <c r="X30" s="225"/>
      <c r="Y30" s="260" t="str">
        <f t="shared" si="8"/>
        <v/>
      </c>
      <c r="Z30" s="257" t="str">
        <f t="shared" si="9"/>
        <v/>
      </c>
      <c r="AA30" s="224"/>
      <c r="AB30" s="225"/>
      <c r="AC30" s="260" t="str">
        <f t="shared" si="10"/>
        <v/>
      </c>
      <c r="AD30" s="257" t="str">
        <f t="shared" si="11"/>
        <v/>
      </c>
      <c r="AE30" s="255"/>
      <c r="AF30" s="95"/>
    </row>
    <row r="31" spans="1:32" s="97" customFormat="1">
      <c r="A31" s="97">
        <f>список!A28</f>
        <v>27</v>
      </c>
      <c r="B31" s="98" t="str">
        <f>IF(список!B28="","",список!B28)</f>
        <v/>
      </c>
      <c r="C31" s="98">
        <f>IF(список!C28="","",список!C28)</f>
        <v>0</v>
      </c>
      <c r="D31" s="224"/>
      <c r="E31" s="225"/>
      <c r="F31" s="269" t="str">
        <f t="shared" si="1"/>
        <v/>
      </c>
      <c r="G31" s="270" t="str">
        <f t="shared" si="2"/>
        <v/>
      </c>
      <c r="H31" s="224"/>
      <c r="I31" s="306" t="str">
        <f t="shared" si="3"/>
        <v/>
      </c>
      <c r="J31" s="263" t="str">
        <f t="shared" si="4"/>
        <v/>
      </c>
      <c r="K31" s="224"/>
      <c r="L31" s="225"/>
      <c r="M31" s="224"/>
      <c r="N31" s="225"/>
      <c r="O31" s="225"/>
      <c r="P31" s="308" t="str">
        <f t="shared" si="5"/>
        <v/>
      </c>
      <c r="Q31" s="280" t="str">
        <f t="shared" si="6"/>
        <v/>
      </c>
      <c r="R31" s="260" t="str">
        <f t="shared" si="12"/>
        <v/>
      </c>
      <c r="S31" s="257" t="str">
        <f t="shared" si="7"/>
        <v/>
      </c>
      <c r="T31" s="224"/>
      <c r="U31" s="225"/>
      <c r="V31" s="225"/>
      <c r="W31" s="225"/>
      <c r="X31" s="225"/>
      <c r="Y31" s="260" t="str">
        <f t="shared" si="8"/>
        <v/>
      </c>
      <c r="Z31" s="257" t="str">
        <f t="shared" si="9"/>
        <v/>
      </c>
      <c r="AA31" s="224"/>
      <c r="AB31" s="225"/>
      <c r="AC31" s="260" t="str">
        <f t="shared" si="10"/>
        <v/>
      </c>
      <c r="AD31" s="257" t="str">
        <f t="shared" si="11"/>
        <v/>
      </c>
      <c r="AE31" s="255"/>
      <c r="AF31" s="95"/>
    </row>
    <row r="32" spans="1:32" s="97" customFormat="1">
      <c r="A32" s="97">
        <f>список!A29</f>
        <v>28</v>
      </c>
      <c r="B32" s="98" t="str">
        <f>IF(список!B29="","",список!B29)</f>
        <v/>
      </c>
      <c r="C32" s="98">
        <f>IF(список!C29="","",список!C29)</f>
        <v>0</v>
      </c>
      <c r="D32" s="224"/>
      <c r="E32" s="225"/>
      <c r="F32" s="269" t="str">
        <f t="shared" si="1"/>
        <v/>
      </c>
      <c r="G32" s="270" t="str">
        <f t="shared" si="2"/>
        <v/>
      </c>
      <c r="H32" s="224"/>
      <c r="I32" s="306" t="str">
        <f t="shared" si="3"/>
        <v/>
      </c>
      <c r="J32" s="263" t="str">
        <f t="shared" si="4"/>
        <v/>
      </c>
      <c r="K32" s="224"/>
      <c r="L32" s="225"/>
      <c r="M32" s="224"/>
      <c r="N32" s="225"/>
      <c r="O32" s="225"/>
      <c r="P32" s="308" t="str">
        <f t="shared" si="5"/>
        <v/>
      </c>
      <c r="Q32" s="280" t="str">
        <f t="shared" si="6"/>
        <v/>
      </c>
      <c r="R32" s="260" t="str">
        <f t="shared" si="12"/>
        <v/>
      </c>
      <c r="S32" s="257" t="str">
        <f t="shared" si="7"/>
        <v/>
      </c>
      <c r="T32" s="224"/>
      <c r="U32" s="225"/>
      <c r="V32" s="225"/>
      <c r="W32" s="225"/>
      <c r="X32" s="225"/>
      <c r="Y32" s="260" t="str">
        <f t="shared" si="8"/>
        <v/>
      </c>
      <c r="Z32" s="257" t="str">
        <f t="shared" si="9"/>
        <v/>
      </c>
      <c r="AA32" s="224"/>
      <c r="AB32" s="225"/>
      <c r="AC32" s="260" t="str">
        <f t="shared" si="10"/>
        <v/>
      </c>
      <c r="AD32" s="257" t="str">
        <f t="shared" si="11"/>
        <v/>
      </c>
      <c r="AE32" s="255"/>
      <c r="AF32" s="95"/>
    </row>
    <row r="33" spans="1:32" s="97" customFormat="1">
      <c r="A33" s="97">
        <f>список!A30</f>
        <v>29</v>
      </c>
      <c r="B33" s="98" t="str">
        <f>IF(список!B30="","",список!B30)</f>
        <v/>
      </c>
      <c r="C33" s="98">
        <f>IF(список!C30="","",список!C30)</f>
        <v>0</v>
      </c>
      <c r="D33" s="224"/>
      <c r="E33" s="225"/>
      <c r="F33" s="269" t="str">
        <f t="shared" si="1"/>
        <v/>
      </c>
      <c r="G33" s="270" t="str">
        <f t="shared" si="2"/>
        <v/>
      </c>
      <c r="H33" s="224"/>
      <c r="I33" s="306" t="str">
        <f t="shared" si="3"/>
        <v/>
      </c>
      <c r="J33" s="263" t="str">
        <f t="shared" si="4"/>
        <v/>
      </c>
      <c r="K33" s="224"/>
      <c r="L33" s="225"/>
      <c r="M33" s="224"/>
      <c r="N33" s="225"/>
      <c r="O33" s="225"/>
      <c r="P33" s="308" t="str">
        <f t="shared" si="5"/>
        <v/>
      </c>
      <c r="Q33" s="280" t="str">
        <f t="shared" si="6"/>
        <v/>
      </c>
      <c r="R33" s="260" t="str">
        <f t="shared" si="12"/>
        <v/>
      </c>
      <c r="S33" s="257" t="str">
        <f t="shared" si="7"/>
        <v/>
      </c>
      <c r="T33" s="224"/>
      <c r="U33" s="225"/>
      <c r="V33" s="225"/>
      <c r="W33" s="225"/>
      <c r="X33" s="225"/>
      <c r="Y33" s="260" t="str">
        <f t="shared" si="8"/>
        <v/>
      </c>
      <c r="Z33" s="257" t="str">
        <f t="shared" si="9"/>
        <v/>
      </c>
      <c r="AA33" s="224"/>
      <c r="AB33" s="225"/>
      <c r="AC33" s="260" t="str">
        <f t="shared" si="10"/>
        <v/>
      </c>
      <c r="AD33" s="257" t="str">
        <f t="shared" si="11"/>
        <v/>
      </c>
      <c r="AE33" s="255"/>
      <c r="AF33" s="95"/>
    </row>
    <row r="34" spans="1:32" s="97" customFormat="1">
      <c r="A34" s="97">
        <f>список!A31</f>
        <v>30</v>
      </c>
      <c r="B34" s="98" t="str">
        <f>IF(список!B31="","",список!B31)</f>
        <v/>
      </c>
      <c r="C34" s="98">
        <f>IF(список!C31="","",список!C31)</f>
        <v>0</v>
      </c>
      <c r="D34" s="224"/>
      <c r="E34" s="243"/>
      <c r="F34" s="269" t="str">
        <f t="shared" si="1"/>
        <v/>
      </c>
      <c r="G34" s="270" t="str">
        <f t="shared" si="2"/>
        <v/>
      </c>
      <c r="H34" s="224"/>
      <c r="I34" s="306" t="str">
        <f t="shared" si="3"/>
        <v/>
      </c>
      <c r="J34" s="263" t="str">
        <f t="shared" si="4"/>
        <v/>
      </c>
      <c r="K34" s="224"/>
      <c r="L34" s="225"/>
      <c r="M34" s="224"/>
      <c r="N34" s="225"/>
      <c r="O34" s="225"/>
      <c r="P34" s="308" t="str">
        <f t="shared" si="5"/>
        <v/>
      </c>
      <c r="Q34" s="280" t="str">
        <f t="shared" si="6"/>
        <v/>
      </c>
      <c r="R34" s="260" t="str">
        <f t="shared" si="12"/>
        <v/>
      </c>
      <c r="S34" s="257" t="str">
        <f t="shared" si="7"/>
        <v/>
      </c>
      <c r="T34" s="224"/>
      <c r="U34" s="225"/>
      <c r="V34" s="225"/>
      <c r="W34" s="225"/>
      <c r="X34" s="225"/>
      <c r="Y34" s="260" t="str">
        <f t="shared" si="8"/>
        <v/>
      </c>
      <c r="Z34" s="257" t="str">
        <f t="shared" si="9"/>
        <v/>
      </c>
      <c r="AA34" s="224"/>
      <c r="AB34" s="225"/>
      <c r="AC34" s="260" t="str">
        <f t="shared" si="10"/>
        <v/>
      </c>
      <c r="AD34" s="257" t="str">
        <f t="shared" si="11"/>
        <v/>
      </c>
      <c r="AE34" s="255"/>
      <c r="AF34" s="95"/>
    </row>
    <row r="35" spans="1:32" s="97" customFormat="1">
      <c r="A35" s="97">
        <f>список!A32</f>
        <v>31</v>
      </c>
      <c r="B35" s="98" t="str">
        <f>IF(список!B32="","",список!B32)</f>
        <v/>
      </c>
      <c r="C35" s="98">
        <f>IF(список!C32="","",список!C32)</f>
        <v>0</v>
      </c>
      <c r="D35" s="224"/>
      <c r="E35" s="243"/>
      <c r="F35" s="269" t="str">
        <f t="shared" si="1"/>
        <v/>
      </c>
      <c r="G35" s="270" t="str">
        <f t="shared" si="2"/>
        <v/>
      </c>
      <c r="H35" s="243"/>
      <c r="I35" s="306" t="str">
        <f t="shared" si="3"/>
        <v/>
      </c>
      <c r="J35" s="263" t="str">
        <f t="shared" si="4"/>
        <v/>
      </c>
      <c r="K35" s="224"/>
      <c r="L35" s="225"/>
      <c r="M35" s="243"/>
      <c r="N35" s="225"/>
      <c r="O35" s="225"/>
      <c r="P35" s="308" t="str">
        <f t="shared" si="5"/>
        <v/>
      </c>
      <c r="Q35" s="280" t="str">
        <f t="shared" si="6"/>
        <v/>
      </c>
      <c r="R35" s="260" t="str">
        <f t="shared" si="12"/>
        <v/>
      </c>
      <c r="S35" s="257" t="str">
        <f t="shared" si="7"/>
        <v/>
      </c>
      <c r="T35" s="224"/>
      <c r="U35" s="225"/>
      <c r="V35" s="225"/>
      <c r="W35" s="225"/>
      <c r="X35" s="225"/>
      <c r="Y35" s="260" t="str">
        <f t="shared" si="8"/>
        <v/>
      </c>
      <c r="Z35" s="257" t="str">
        <f t="shared" si="9"/>
        <v/>
      </c>
      <c r="AA35" s="243"/>
      <c r="AB35" s="225"/>
      <c r="AC35" s="260" t="str">
        <f t="shared" si="10"/>
        <v/>
      </c>
      <c r="AD35" s="257" t="str">
        <f t="shared" si="11"/>
        <v/>
      </c>
      <c r="AE35" s="255"/>
      <c r="AF35" s="95"/>
    </row>
    <row r="36" spans="1:32" s="97" customFormat="1">
      <c r="A36" s="97">
        <f>список!A33</f>
        <v>32</v>
      </c>
      <c r="B36" s="98" t="str">
        <f>IF(список!B33="","",список!B33)</f>
        <v/>
      </c>
      <c r="C36" s="98">
        <f>IF(список!C33="","",список!C33)</f>
        <v>0</v>
      </c>
      <c r="D36" s="224"/>
      <c r="E36" s="243"/>
      <c r="F36" s="269" t="str">
        <f t="shared" si="1"/>
        <v/>
      </c>
      <c r="G36" s="270" t="str">
        <f t="shared" si="2"/>
        <v/>
      </c>
      <c r="H36" s="243"/>
      <c r="I36" s="306" t="str">
        <f t="shared" si="3"/>
        <v/>
      </c>
      <c r="J36" s="263" t="str">
        <f t="shared" si="4"/>
        <v/>
      </c>
      <c r="K36" s="225"/>
      <c r="L36" s="225"/>
      <c r="M36" s="243"/>
      <c r="N36" s="225"/>
      <c r="O36" s="243"/>
      <c r="P36" s="308" t="str">
        <f t="shared" si="5"/>
        <v/>
      </c>
      <c r="Q36" s="280" t="str">
        <f t="shared" si="6"/>
        <v/>
      </c>
      <c r="R36" s="260" t="str">
        <f t="shared" si="12"/>
        <v/>
      </c>
      <c r="S36" s="257" t="str">
        <f t="shared" si="7"/>
        <v/>
      </c>
      <c r="T36" s="211"/>
      <c r="U36" s="82"/>
      <c r="V36" s="82"/>
      <c r="W36" s="82"/>
      <c r="X36" s="210"/>
      <c r="Y36" s="260" t="str">
        <f t="shared" si="8"/>
        <v/>
      </c>
      <c r="Z36" s="257" t="str">
        <f t="shared" si="9"/>
        <v/>
      </c>
      <c r="AA36" s="243"/>
      <c r="AB36" s="225"/>
      <c r="AC36" s="260" t="str">
        <f t="shared" si="10"/>
        <v/>
      </c>
      <c r="AD36" s="257" t="str">
        <f t="shared" si="11"/>
        <v/>
      </c>
      <c r="AE36" s="255"/>
      <c r="AF36" s="95"/>
    </row>
    <row r="37" spans="1:32" s="97" customFormat="1">
      <c r="A37" s="97">
        <f>список!A34</f>
        <v>33</v>
      </c>
      <c r="B37" s="98" t="str">
        <f>IF(список!B34="","",список!B34)</f>
        <v/>
      </c>
      <c r="C37" s="98">
        <f>IF(список!C34="","",список!C34)</f>
        <v>0</v>
      </c>
      <c r="D37" s="82"/>
      <c r="E37" s="210"/>
      <c r="F37" s="269" t="str">
        <f t="shared" si="1"/>
        <v/>
      </c>
      <c r="G37" s="270" t="str">
        <f t="shared" si="2"/>
        <v/>
      </c>
      <c r="H37" s="266"/>
      <c r="I37" s="306" t="str">
        <f t="shared" si="3"/>
        <v/>
      </c>
      <c r="J37" s="263" t="str">
        <f t="shared" si="4"/>
        <v/>
      </c>
      <c r="K37" s="225"/>
      <c r="L37" s="225"/>
      <c r="M37" s="225"/>
      <c r="N37" s="225"/>
      <c r="O37" s="243"/>
      <c r="P37" s="308" t="str">
        <f t="shared" si="5"/>
        <v/>
      </c>
      <c r="Q37" s="280" t="str">
        <f t="shared" si="6"/>
        <v/>
      </c>
      <c r="R37" s="260" t="str">
        <f t="shared" si="12"/>
        <v/>
      </c>
      <c r="S37" s="257" t="str">
        <f t="shared" si="7"/>
        <v/>
      </c>
      <c r="T37" s="211"/>
      <c r="U37" s="82"/>
      <c r="V37" s="82"/>
      <c r="W37" s="82"/>
      <c r="X37" s="210"/>
      <c r="Y37" s="260" t="str">
        <f t="shared" si="8"/>
        <v/>
      </c>
      <c r="Z37" s="257" t="str">
        <f t="shared" si="9"/>
        <v/>
      </c>
      <c r="AA37" s="224"/>
      <c r="AB37" s="225"/>
      <c r="AC37" s="260" t="str">
        <f t="shared" si="10"/>
        <v/>
      </c>
      <c r="AD37" s="257" t="str">
        <f t="shared" si="11"/>
        <v/>
      </c>
      <c r="AE37" s="255"/>
      <c r="AF37" s="95"/>
    </row>
    <row r="38" spans="1:32">
      <c r="A38" s="97">
        <f>список!A35</f>
        <v>34</v>
      </c>
      <c r="B38" s="98" t="str">
        <f>IF(список!B35="","",список!B35)</f>
        <v/>
      </c>
      <c r="C38" s="98">
        <f>IF(список!C35="","",список!C35)</f>
        <v>0</v>
      </c>
      <c r="D38" s="83"/>
      <c r="E38" s="276"/>
      <c r="F38" s="269" t="str">
        <f t="shared" si="1"/>
        <v/>
      </c>
      <c r="G38" s="270" t="str">
        <f t="shared" si="2"/>
        <v/>
      </c>
      <c r="H38" s="282"/>
      <c r="I38" s="306" t="str">
        <f t="shared" si="3"/>
        <v/>
      </c>
      <c r="J38" s="263" t="str">
        <f t="shared" si="4"/>
        <v/>
      </c>
      <c r="K38" s="225"/>
      <c r="L38" s="225"/>
      <c r="M38" s="225"/>
      <c r="N38" s="225"/>
      <c r="O38" s="243"/>
      <c r="P38" s="308" t="str">
        <f t="shared" si="5"/>
        <v/>
      </c>
      <c r="Q38" s="280" t="str">
        <f t="shared" si="6"/>
        <v/>
      </c>
      <c r="R38" s="260" t="str">
        <f t="shared" si="12"/>
        <v/>
      </c>
      <c r="S38" s="257" t="str">
        <f t="shared" si="7"/>
        <v/>
      </c>
      <c r="T38" s="273"/>
      <c r="U38" s="83"/>
      <c r="V38" s="83"/>
      <c r="W38" s="83"/>
      <c r="X38" s="276"/>
      <c r="Y38" s="260" t="str">
        <f t="shared" si="8"/>
        <v/>
      </c>
      <c r="Z38" s="257" t="str">
        <f t="shared" si="9"/>
        <v/>
      </c>
      <c r="AA38" s="273"/>
      <c r="AB38" s="276"/>
      <c r="AC38" s="260" t="str">
        <f t="shared" si="10"/>
        <v/>
      </c>
      <c r="AD38" s="257" t="str">
        <f t="shared" si="11"/>
        <v/>
      </c>
      <c r="AE38" s="119"/>
    </row>
    <row r="39" spans="1:32" ht="15.75" thickBot="1">
      <c r="A39" s="97">
        <f>список!A36</f>
        <v>35</v>
      </c>
      <c r="B39" s="98" t="str">
        <f>IF(список!B36="","",список!B36)</f>
        <v/>
      </c>
      <c r="C39" s="98">
        <f>IF(список!C36="","",список!C36)</f>
        <v>0</v>
      </c>
      <c r="D39" s="83"/>
      <c r="E39" s="276"/>
      <c r="F39" s="271" t="str">
        <f t="shared" si="1"/>
        <v/>
      </c>
      <c r="G39" s="272" t="str">
        <f t="shared" si="2"/>
        <v/>
      </c>
      <c r="H39" s="282"/>
      <c r="I39" s="264" t="str">
        <f t="shared" si="3"/>
        <v/>
      </c>
      <c r="J39" s="265" t="str">
        <f t="shared" si="4"/>
        <v/>
      </c>
      <c r="K39" s="273"/>
      <c r="L39" s="83"/>
      <c r="M39" s="83"/>
      <c r="N39" s="83"/>
      <c r="O39" s="276"/>
      <c r="P39" s="309" t="str">
        <f t="shared" si="5"/>
        <v/>
      </c>
      <c r="Q39" s="281" t="str">
        <f t="shared" si="6"/>
        <v/>
      </c>
      <c r="R39" s="261" t="str">
        <f t="shared" si="12"/>
        <v/>
      </c>
      <c r="S39" s="258" t="str">
        <f t="shared" si="7"/>
        <v/>
      </c>
      <c r="T39" s="273"/>
      <c r="U39" s="83"/>
      <c r="V39" s="83"/>
      <c r="W39" s="83"/>
      <c r="X39" s="276"/>
      <c r="Y39" s="261" t="str">
        <f t="shared" si="8"/>
        <v/>
      </c>
      <c r="Z39" s="258" t="str">
        <f t="shared" si="9"/>
        <v/>
      </c>
      <c r="AA39" s="273"/>
      <c r="AB39" s="276"/>
      <c r="AC39" s="261" t="str">
        <f t="shared" si="10"/>
        <v/>
      </c>
      <c r="AD39" s="258" t="str">
        <f t="shared" si="11"/>
        <v/>
      </c>
      <c r="AE39" s="119"/>
    </row>
    <row r="40" spans="1:32">
      <c r="F40" s="84"/>
      <c r="G40" s="84"/>
      <c r="I40" s="84"/>
      <c r="J40" s="84"/>
      <c r="P40" s="84"/>
      <c r="Q40" s="84"/>
      <c r="R40" s="84"/>
      <c r="S40" s="84"/>
      <c r="Y40" s="84"/>
      <c r="Z40" s="84"/>
      <c r="AC40" s="84"/>
      <c r="AD40" s="84"/>
    </row>
  </sheetData>
  <sheetProtection password="CC6F" sheet="1" objects="1" scenarios="1" selectLockedCells="1"/>
  <mergeCells count="25">
    <mergeCell ref="AA2:AD2"/>
    <mergeCell ref="B3:B4"/>
    <mergeCell ref="C3:C4"/>
    <mergeCell ref="AE3:AF4"/>
    <mergeCell ref="T3:T4"/>
    <mergeCell ref="U3:U4"/>
    <mergeCell ref="V3:V4"/>
    <mergeCell ref="W3:W4"/>
    <mergeCell ref="X3:X4"/>
    <mergeCell ref="A1:Z1"/>
    <mergeCell ref="D2:S2"/>
    <mergeCell ref="T2:Z2"/>
    <mergeCell ref="AE2:AF2"/>
    <mergeCell ref="D3:G3"/>
    <mergeCell ref="H3:J3"/>
    <mergeCell ref="K3:Q3"/>
    <mergeCell ref="R3:S4"/>
    <mergeCell ref="Y3:Z4"/>
    <mergeCell ref="F4:G4"/>
    <mergeCell ref="I4:J4"/>
    <mergeCell ref="P4:Q4"/>
    <mergeCell ref="A3:A4"/>
    <mergeCell ref="AA3:AA4"/>
    <mergeCell ref="AB3:AB4"/>
    <mergeCell ref="AC3:AD4"/>
  </mergeCells>
  <conditionalFormatting sqref="AF5:AF37">
    <cfRule type="containsText" dxfId="278" priority="7" operator="containsText" text="низкий">
      <formula>NOT(ISERROR(SEARCH("низкий",AF5)))</formula>
    </cfRule>
    <cfRule type="containsText" dxfId="277" priority="8" operator="containsText" text="норма">
      <formula>NOT(ISERROR(SEARCH("норма",AF5)))</formula>
    </cfRule>
    <cfRule type="containsText" dxfId="276" priority="9" operator="containsText" text="высокий">
      <formula>NOT(ISERROR(SEARCH("высокий",AF5)))</formula>
    </cfRule>
  </conditionalFormatting>
  <conditionalFormatting sqref="AF5:AF37">
    <cfRule type="containsText" dxfId="275" priority="4" operator="containsText" text="высокий">
      <formula>NOT(ISERROR(SEARCH("высокий",AF5)))</formula>
    </cfRule>
    <cfRule type="containsText" dxfId="274" priority="5" operator="containsText" text="норма">
      <formula>NOT(ISERROR(SEARCH("норма",AF5)))</formula>
    </cfRule>
    <cfRule type="containsText" dxfId="273" priority="6" operator="containsText" text="низкий">
      <formula>NOT(ISERROR(SEARCH("низкий",AF5)))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R39"/>
  <sheetViews>
    <sheetView topLeftCell="A4" zoomScale="70" zoomScaleNormal="70" workbookViewId="0">
      <selection activeCell="D4" sqref="D4:G30"/>
    </sheetView>
  </sheetViews>
  <sheetFormatPr defaultColWidth="9.140625" defaultRowHeight="15"/>
  <cols>
    <col min="1" max="1" width="9.140625" style="81"/>
    <col min="2" max="2" width="22.5703125" style="81" customWidth="1"/>
    <col min="3" max="16384" width="9.140625" style="81"/>
  </cols>
  <sheetData>
    <row r="1" spans="1:18">
      <c r="A1" s="337" t="s">
        <v>136</v>
      </c>
      <c r="B1" s="337"/>
      <c r="C1" s="337"/>
      <c r="D1" s="337"/>
      <c r="E1" s="337"/>
      <c r="F1" s="337"/>
      <c r="G1" s="337"/>
      <c r="H1" s="337"/>
      <c r="I1" s="337"/>
      <c r="J1" s="337"/>
      <c r="K1" s="337"/>
      <c r="L1" s="337"/>
      <c r="M1" s="337"/>
      <c r="N1" s="337"/>
      <c r="O1" s="337"/>
      <c r="P1" s="337"/>
    </row>
    <row r="2" spans="1:18" ht="35.25" customHeight="1">
      <c r="A2" s="329" t="str">
        <f>список!A1</f>
        <v>№</v>
      </c>
      <c r="B2" s="347" t="str">
        <f>список!B1</f>
        <v>Фамилия, имя воспитанника</v>
      </c>
      <c r="C2" s="350" t="str">
        <f>[2]список!C1</f>
        <v xml:space="preserve">дата </v>
      </c>
      <c r="D2" s="328" t="s">
        <v>137</v>
      </c>
      <c r="E2" s="328"/>
      <c r="F2" s="328"/>
      <c r="G2" s="328"/>
      <c r="H2" s="328"/>
      <c r="I2" s="328"/>
      <c r="J2" s="344" t="s">
        <v>143</v>
      </c>
      <c r="K2" s="345"/>
      <c r="L2" s="345"/>
      <c r="M2" s="345"/>
      <c r="N2" s="345"/>
      <c r="O2" s="345"/>
      <c r="P2" s="346"/>
      <c r="Q2" s="323"/>
      <c r="R2" s="323"/>
    </row>
    <row r="3" spans="1:18" s="87" customFormat="1" ht="250.5" customHeight="1" thickBot="1">
      <c r="A3" s="331"/>
      <c r="B3" s="348"/>
      <c r="C3" s="351"/>
      <c r="D3" s="99" t="s">
        <v>195</v>
      </c>
      <c r="E3" s="99" t="s">
        <v>196</v>
      </c>
      <c r="F3" s="99" t="s">
        <v>197</v>
      </c>
      <c r="G3" s="99" t="s">
        <v>198</v>
      </c>
      <c r="H3" s="396" t="s">
        <v>0</v>
      </c>
      <c r="I3" s="397"/>
      <c r="J3" s="99" t="s">
        <v>199</v>
      </c>
      <c r="K3" s="99" t="s">
        <v>200</v>
      </c>
      <c r="L3" s="99" t="s">
        <v>201</v>
      </c>
      <c r="M3" s="99" t="s">
        <v>265</v>
      </c>
      <c r="N3" s="99" t="s">
        <v>266</v>
      </c>
      <c r="O3" s="341" t="s">
        <v>0</v>
      </c>
      <c r="P3" s="341"/>
      <c r="Q3" s="408"/>
      <c r="R3" s="408"/>
    </row>
    <row r="4" spans="1:18" ht="15.75">
      <c r="A4" s="81">
        <f>список!A2</f>
        <v>1</v>
      </c>
      <c r="B4" s="92" t="str">
        <f>IF(список!B2="","",список!B2)</f>
        <v/>
      </c>
      <c r="C4" s="92" t="str">
        <f>IF(список!C2="","",список!C2)</f>
        <v/>
      </c>
      <c r="D4" s="222"/>
      <c r="E4" s="223"/>
      <c r="F4" s="223"/>
      <c r="G4" s="223"/>
      <c r="H4" s="248" t="str">
        <f>IF(D4="","",IF(E4="","",IF(F4="","",IF(G4="","",SUM(D4:G4)/4))))</f>
        <v/>
      </c>
      <c r="I4" s="249" t="str">
        <f>IF(H4="","",IF(H4&gt;1.5,"сформирован",IF(H4&lt;0.5,"не сформирован", "в стадии формирования")))</f>
        <v/>
      </c>
      <c r="J4" s="222"/>
      <c r="K4" s="223"/>
      <c r="L4" s="223"/>
      <c r="M4" s="223"/>
      <c r="N4" s="223"/>
      <c r="O4" s="274" t="str">
        <f>IF(J4="","",IF(K4="","",IF(L4="","",IF(M4="","",IF(N4="","",SUM(J4:N4)/5)))))</f>
        <v/>
      </c>
      <c r="P4" s="249" t="str">
        <f>IF(O4="","",IF(O4&gt;1.5,"сформирован",IF(O4&lt;0.5,"не сформирован", "в стадии формирования")))</f>
        <v/>
      </c>
      <c r="Q4" s="277"/>
      <c r="R4" s="93"/>
    </row>
    <row r="5" spans="1:18" ht="15.75">
      <c r="A5" s="81">
        <f>список!A3</f>
        <v>2</v>
      </c>
      <c r="B5" s="92" t="str">
        <f>IF(список!B3="","",список!B3)</f>
        <v/>
      </c>
      <c r="C5" s="92">
        <f>IF(список!C3="","",список!C3)</f>
        <v>0</v>
      </c>
      <c r="D5" s="224"/>
      <c r="E5" s="310"/>
      <c r="F5" s="225"/>
      <c r="G5" s="225"/>
      <c r="H5" s="250" t="str">
        <f t="shared" ref="H5:H38" si="0">IF(D5="","",IF(E5="","",IF(F5="","",IF(G5="","",SUM(D5:G5)/4))))</f>
        <v/>
      </c>
      <c r="I5" s="251" t="str">
        <f t="shared" ref="I5:I38" si="1">IF(H5="","",IF(H5&gt;1.5,"сформирован",IF(H5&lt;0.5,"не сформирован", "в стадии формирования")))</f>
        <v/>
      </c>
      <c r="J5" s="224"/>
      <c r="K5" s="225"/>
      <c r="L5" s="225"/>
      <c r="M5" s="225"/>
      <c r="N5" s="225"/>
      <c r="O5" s="275" t="str">
        <f t="shared" ref="O5:O38" si="2">IF(J5="","",IF(K5="","",IF(L5="","",IF(M5="","",IF(N5="","",SUM(J5:N5)/5)))))</f>
        <v/>
      </c>
      <c r="P5" s="251" t="str">
        <f t="shared" ref="P5:P38" si="3">IF(O5="","",IF(O5&gt;1.5,"сформирован",IF(O5&lt;0.5,"не сформирован", "в стадии формирования")))</f>
        <v/>
      </c>
      <c r="Q5" s="277"/>
      <c r="R5" s="93"/>
    </row>
    <row r="6" spans="1:18" ht="15.75">
      <c r="A6" s="81">
        <f>список!A4</f>
        <v>3</v>
      </c>
      <c r="B6" s="92" t="str">
        <f>IF(список!B4="","",список!B4)</f>
        <v/>
      </c>
      <c r="C6" s="92">
        <f>IF(список!C4="","",список!C4)</f>
        <v>0</v>
      </c>
      <c r="D6" s="224"/>
      <c r="E6" s="225"/>
      <c r="F6" s="225"/>
      <c r="G6" s="225"/>
      <c r="H6" s="250" t="str">
        <f t="shared" si="0"/>
        <v/>
      </c>
      <c r="I6" s="251" t="str">
        <f t="shared" si="1"/>
        <v/>
      </c>
      <c r="J6" s="224"/>
      <c r="K6" s="225"/>
      <c r="L6" s="225"/>
      <c r="M6" s="225"/>
      <c r="N6" s="225"/>
      <c r="O6" s="275" t="str">
        <f t="shared" si="2"/>
        <v/>
      </c>
      <c r="P6" s="251" t="str">
        <f t="shared" si="3"/>
        <v/>
      </c>
      <c r="Q6" s="277"/>
      <c r="R6" s="93"/>
    </row>
    <row r="7" spans="1:18" ht="15.75">
      <c r="A7" s="81">
        <f>список!A5</f>
        <v>4</v>
      </c>
      <c r="B7" s="92" t="str">
        <f>IF(список!B5="","",список!B5)</f>
        <v/>
      </c>
      <c r="C7" s="92">
        <f>IF(список!C5="","",список!C5)</f>
        <v>0</v>
      </c>
      <c r="D7" s="224"/>
      <c r="E7" s="225"/>
      <c r="F7" s="225"/>
      <c r="G7" s="225"/>
      <c r="H7" s="250" t="str">
        <f t="shared" si="0"/>
        <v/>
      </c>
      <c r="I7" s="251" t="str">
        <f t="shared" si="1"/>
        <v/>
      </c>
      <c r="J7" s="224"/>
      <c r="K7" s="225"/>
      <c r="L7" s="225"/>
      <c r="M7" s="225"/>
      <c r="N7" s="225"/>
      <c r="O7" s="275" t="str">
        <f t="shared" si="2"/>
        <v/>
      </c>
      <c r="P7" s="251" t="str">
        <f t="shared" si="3"/>
        <v/>
      </c>
      <c r="Q7" s="277"/>
      <c r="R7" s="93"/>
    </row>
    <row r="8" spans="1:18" ht="15.75">
      <c r="A8" s="81">
        <f>список!A6</f>
        <v>5</v>
      </c>
      <c r="B8" s="92" t="str">
        <f>IF(список!B6="","",список!B6)</f>
        <v/>
      </c>
      <c r="C8" s="92">
        <f>IF(список!C6="","",список!C6)</f>
        <v>0</v>
      </c>
      <c r="D8" s="224"/>
      <c r="E8" s="225"/>
      <c r="F8" s="225"/>
      <c r="G8" s="225"/>
      <c r="H8" s="250" t="str">
        <f t="shared" si="0"/>
        <v/>
      </c>
      <c r="I8" s="251" t="str">
        <f t="shared" si="1"/>
        <v/>
      </c>
      <c r="J8" s="224"/>
      <c r="K8" s="225"/>
      <c r="L8" s="225"/>
      <c r="M8" s="225"/>
      <c r="N8" s="225"/>
      <c r="O8" s="275" t="str">
        <f t="shared" si="2"/>
        <v/>
      </c>
      <c r="P8" s="251" t="str">
        <f t="shared" si="3"/>
        <v/>
      </c>
      <c r="Q8" s="277"/>
      <c r="R8" s="93"/>
    </row>
    <row r="9" spans="1:18" ht="15.75">
      <c r="A9" s="81">
        <f>список!A7</f>
        <v>6</v>
      </c>
      <c r="B9" s="92" t="str">
        <f>IF(список!B7="","",список!B7)</f>
        <v/>
      </c>
      <c r="C9" s="92">
        <f>IF(список!C7="","",список!C7)</f>
        <v>0</v>
      </c>
      <c r="D9" s="224"/>
      <c r="E9" s="225"/>
      <c r="F9" s="225"/>
      <c r="G9" s="225"/>
      <c r="H9" s="250" t="str">
        <f t="shared" si="0"/>
        <v/>
      </c>
      <c r="I9" s="251" t="str">
        <f t="shared" si="1"/>
        <v/>
      </c>
      <c r="J9" s="224"/>
      <c r="K9" s="225"/>
      <c r="L9" s="225"/>
      <c r="M9" s="225"/>
      <c r="N9" s="225"/>
      <c r="O9" s="275" t="str">
        <f t="shared" si="2"/>
        <v/>
      </c>
      <c r="P9" s="251" t="str">
        <f t="shared" si="3"/>
        <v/>
      </c>
      <c r="Q9" s="277"/>
      <c r="R9" s="93"/>
    </row>
    <row r="10" spans="1:18" ht="15.75">
      <c r="A10" s="81">
        <f>список!A8</f>
        <v>7</v>
      </c>
      <c r="B10" s="92" t="str">
        <f>IF(список!B8="","",список!B8)</f>
        <v/>
      </c>
      <c r="C10" s="92">
        <f>IF(список!C8="","",список!C8)</f>
        <v>0</v>
      </c>
      <c r="D10" s="224"/>
      <c r="E10" s="225"/>
      <c r="F10" s="225"/>
      <c r="G10" s="225"/>
      <c r="H10" s="250" t="str">
        <f t="shared" si="0"/>
        <v/>
      </c>
      <c r="I10" s="251" t="str">
        <f t="shared" si="1"/>
        <v/>
      </c>
      <c r="J10" s="224"/>
      <c r="K10" s="225"/>
      <c r="L10" s="225"/>
      <c r="M10" s="225"/>
      <c r="N10" s="225"/>
      <c r="O10" s="275" t="str">
        <f t="shared" si="2"/>
        <v/>
      </c>
      <c r="P10" s="251" t="str">
        <f t="shared" si="3"/>
        <v/>
      </c>
      <c r="Q10" s="277"/>
      <c r="R10" s="93"/>
    </row>
    <row r="11" spans="1:18" ht="15.75">
      <c r="A11" s="81">
        <f>список!A9</f>
        <v>8</v>
      </c>
      <c r="B11" s="92" t="str">
        <f>IF(список!B9="","",список!B9)</f>
        <v/>
      </c>
      <c r="C11" s="92">
        <f>IF(список!C9="","",список!C9)</f>
        <v>0</v>
      </c>
      <c r="D11" s="224"/>
      <c r="E11" s="225"/>
      <c r="F11" s="225"/>
      <c r="G11" s="225"/>
      <c r="H11" s="250" t="str">
        <f t="shared" si="0"/>
        <v/>
      </c>
      <c r="I11" s="251" t="str">
        <f t="shared" si="1"/>
        <v/>
      </c>
      <c r="J11" s="224"/>
      <c r="K11" s="225"/>
      <c r="L11" s="225"/>
      <c r="M11" s="225"/>
      <c r="N11" s="225"/>
      <c r="O11" s="275" t="str">
        <f t="shared" si="2"/>
        <v/>
      </c>
      <c r="P11" s="251" t="str">
        <f t="shared" si="3"/>
        <v/>
      </c>
      <c r="Q11" s="277"/>
      <c r="R11" s="93"/>
    </row>
    <row r="12" spans="1:18" ht="15.75">
      <c r="A12" s="81">
        <f>список!A10</f>
        <v>9</v>
      </c>
      <c r="B12" s="92" t="str">
        <f>IF(список!B10="","",список!B10)</f>
        <v/>
      </c>
      <c r="C12" s="92">
        <f>IF(список!C10="","",список!C10)</f>
        <v>0</v>
      </c>
      <c r="D12" s="224"/>
      <c r="E12" s="225"/>
      <c r="F12" s="225"/>
      <c r="G12" s="225"/>
      <c r="H12" s="250" t="str">
        <f t="shared" si="0"/>
        <v/>
      </c>
      <c r="I12" s="251" t="str">
        <f t="shared" si="1"/>
        <v/>
      </c>
      <c r="J12" s="224"/>
      <c r="K12" s="225"/>
      <c r="L12" s="225"/>
      <c r="M12" s="225"/>
      <c r="N12" s="225"/>
      <c r="O12" s="275" t="str">
        <f t="shared" si="2"/>
        <v/>
      </c>
      <c r="P12" s="251" t="str">
        <f t="shared" si="3"/>
        <v/>
      </c>
      <c r="Q12" s="277"/>
      <c r="R12" s="93"/>
    </row>
    <row r="13" spans="1:18" ht="15.75">
      <c r="A13" s="81">
        <f>список!A11</f>
        <v>10</v>
      </c>
      <c r="B13" s="92" t="str">
        <f>IF(список!B11="","",список!B11)</f>
        <v/>
      </c>
      <c r="C13" s="92">
        <f>IF(список!C11="","",список!C11)</f>
        <v>0</v>
      </c>
      <c r="D13" s="224"/>
      <c r="E13" s="225"/>
      <c r="F13" s="225"/>
      <c r="G13" s="225"/>
      <c r="H13" s="250" t="str">
        <f t="shared" si="0"/>
        <v/>
      </c>
      <c r="I13" s="251" t="str">
        <f t="shared" si="1"/>
        <v/>
      </c>
      <c r="J13" s="224"/>
      <c r="K13" s="225"/>
      <c r="L13" s="225"/>
      <c r="M13" s="225"/>
      <c r="N13" s="225"/>
      <c r="O13" s="275" t="str">
        <f t="shared" si="2"/>
        <v/>
      </c>
      <c r="P13" s="251" t="str">
        <f t="shared" si="3"/>
        <v/>
      </c>
      <c r="Q13" s="277"/>
      <c r="R13" s="93"/>
    </row>
    <row r="14" spans="1:18" ht="15.75">
      <c r="A14" s="81">
        <f>список!A12</f>
        <v>11</v>
      </c>
      <c r="B14" s="92" t="str">
        <f>IF(список!B12="","",список!B12)</f>
        <v/>
      </c>
      <c r="C14" s="92">
        <f>IF(список!C12="","",список!C12)</f>
        <v>0</v>
      </c>
      <c r="D14" s="224"/>
      <c r="E14" s="225"/>
      <c r="F14" s="225"/>
      <c r="G14" s="225"/>
      <c r="H14" s="250" t="str">
        <f t="shared" si="0"/>
        <v/>
      </c>
      <c r="I14" s="251" t="str">
        <f t="shared" si="1"/>
        <v/>
      </c>
      <c r="J14" s="224"/>
      <c r="K14" s="225"/>
      <c r="L14" s="225"/>
      <c r="M14" s="225"/>
      <c r="N14" s="225"/>
      <c r="O14" s="275" t="str">
        <f t="shared" si="2"/>
        <v/>
      </c>
      <c r="P14" s="251" t="str">
        <f t="shared" si="3"/>
        <v/>
      </c>
      <c r="Q14" s="277"/>
      <c r="R14" s="93"/>
    </row>
    <row r="15" spans="1:18" ht="15.75">
      <c r="A15" s="81">
        <f>список!A13</f>
        <v>12</v>
      </c>
      <c r="B15" s="92" t="str">
        <f>IF(список!B13="","",список!B13)</f>
        <v/>
      </c>
      <c r="C15" s="92">
        <f>IF(список!C13="","",список!C13)</f>
        <v>0</v>
      </c>
      <c r="D15" s="224"/>
      <c r="E15" s="225"/>
      <c r="F15" s="225"/>
      <c r="G15" s="225"/>
      <c r="H15" s="250" t="str">
        <f t="shared" si="0"/>
        <v/>
      </c>
      <c r="I15" s="251" t="str">
        <f t="shared" si="1"/>
        <v/>
      </c>
      <c r="J15" s="224"/>
      <c r="K15" s="225"/>
      <c r="L15" s="225"/>
      <c r="M15" s="225"/>
      <c r="N15" s="225"/>
      <c r="O15" s="275" t="str">
        <f t="shared" si="2"/>
        <v/>
      </c>
      <c r="P15" s="251" t="str">
        <f t="shared" si="3"/>
        <v/>
      </c>
      <c r="Q15" s="277"/>
      <c r="R15" s="93"/>
    </row>
    <row r="16" spans="1:18" ht="15.75">
      <c r="A16" s="81">
        <f>список!A14</f>
        <v>13</v>
      </c>
      <c r="B16" s="92" t="str">
        <f>IF(список!B14="","",список!B14)</f>
        <v/>
      </c>
      <c r="C16" s="92">
        <f>IF(список!C14="","",список!C14)</f>
        <v>0</v>
      </c>
      <c r="D16" s="224"/>
      <c r="E16" s="225"/>
      <c r="F16" s="225"/>
      <c r="G16" s="225"/>
      <c r="H16" s="250" t="str">
        <f t="shared" si="0"/>
        <v/>
      </c>
      <c r="I16" s="251" t="str">
        <f t="shared" si="1"/>
        <v/>
      </c>
      <c r="J16" s="224"/>
      <c r="K16" s="225"/>
      <c r="L16" s="225"/>
      <c r="M16" s="225"/>
      <c r="N16" s="225"/>
      <c r="O16" s="275" t="str">
        <f t="shared" si="2"/>
        <v/>
      </c>
      <c r="P16" s="251" t="str">
        <f t="shared" si="3"/>
        <v/>
      </c>
      <c r="Q16" s="277"/>
      <c r="R16" s="93"/>
    </row>
    <row r="17" spans="1:18" ht="15.75">
      <c r="A17" s="81">
        <f>список!A15</f>
        <v>14</v>
      </c>
      <c r="B17" s="92" t="str">
        <f>IF(список!B15="","",список!B15)</f>
        <v/>
      </c>
      <c r="C17" s="92">
        <f>IF(список!C15="","",список!C15)</f>
        <v>0</v>
      </c>
      <c r="D17" s="224"/>
      <c r="E17" s="225"/>
      <c r="F17" s="225"/>
      <c r="G17" s="225"/>
      <c r="H17" s="250" t="str">
        <f t="shared" si="0"/>
        <v/>
      </c>
      <c r="I17" s="251" t="str">
        <f t="shared" si="1"/>
        <v/>
      </c>
      <c r="J17" s="224"/>
      <c r="K17" s="225"/>
      <c r="L17" s="225"/>
      <c r="M17" s="225"/>
      <c r="N17" s="225"/>
      <c r="O17" s="275" t="str">
        <f t="shared" si="2"/>
        <v/>
      </c>
      <c r="P17" s="251" t="str">
        <f t="shared" si="3"/>
        <v/>
      </c>
      <c r="Q17" s="277"/>
      <c r="R17" s="93"/>
    </row>
    <row r="18" spans="1:18" ht="15.75">
      <c r="A18" s="81">
        <f>список!A16</f>
        <v>15</v>
      </c>
      <c r="B18" s="92" t="str">
        <f>IF(список!B16="","",список!B16)</f>
        <v/>
      </c>
      <c r="C18" s="92">
        <f>IF(список!C16="","",список!C16)</f>
        <v>0</v>
      </c>
      <c r="D18" s="224"/>
      <c r="E18" s="225"/>
      <c r="F18" s="225"/>
      <c r="G18" s="225"/>
      <c r="H18" s="250" t="str">
        <f t="shared" si="0"/>
        <v/>
      </c>
      <c r="I18" s="251" t="str">
        <f t="shared" si="1"/>
        <v/>
      </c>
      <c r="J18" s="224"/>
      <c r="K18" s="225"/>
      <c r="L18" s="225"/>
      <c r="M18" s="225"/>
      <c r="N18" s="225"/>
      <c r="O18" s="275" t="str">
        <f t="shared" si="2"/>
        <v/>
      </c>
      <c r="P18" s="251" t="str">
        <f t="shared" si="3"/>
        <v/>
      </c>
      <c r="Q18" s="277"/>
      <c r="R18" s="93"/>
    </row>
    <row r="19" spans="1:18" ht="15.75">
      <c r="A19" s="81">
        <f>список!A17</f>
        <v>16</v>
      </c>
      <c r="B19" s="92" t="str">
        <f>IF(список!B17="","",список!B17)</f>
        <v/>
      </c>
      <c r="C19" s="92">
        <f>IF(список!C17="","",список!C17)</f>
        <v>0</v>
      </c>
      <c r="D19" s="224"/>
      <c r="E19" s="225"/>
      <c r="F19" s="225"/>
      <c r="G19" s="225"/>
      <c r="H19" s="250" t="str">
        <f t="shared" si="0"/>
        <v/>
      </c>
      <c r="I19" s="251" t="str">
        <f t="shared" si="1"/>
        <v/>
      </c>
      <c r="J19" s="224"/>
      <c r="K19" s="225"/>
      <c r="L19" s="225"/>
      <c r="M19" s="225"/>
      <c r="N19" s="225"/>
      <c r="O19" s="275" t="str">
        <f t="shared" si="2"/>
        <v/>
      </c>
      <c r="P19" s="251" t="str">
        <f t="shared" si="3"/>
        <v/>
      </c>
      <c r="Q19" s="277"/>
      <c r="R19" s="93"/>
    </row>
    <row r="20" spans="1:18" ht="15.75">
      <c r="A20" s="81">
        <f>список!A18</f>
        <v>17</v>
      </c>
      <c r="B20" s="92" t="str">
        <f>IF(список!B18="","",список!B18)</f>
        <v/>
      </c>
      <c r="C20" s="92">
        <f>IF(список!C18="","",список!C18)</f>
        <v>0</v>
      </c>
      <c r="D20" s="224"/>
      <c r="E20" s="225"/>
      <c r="F20" s="225"/>
      <c r="G20" s="225"/>
      <c r="H20" s="250" t="str">
        <f t="shared" si="0"/>
        <v/>
      </c>
      <c r="I20" s="251" t="str">
        <f t="shared" si="1"/>
        <v/>
      </c>
      <c r="J20" s="224"/>
      <c r="K20" s="225"/>
      <c r="L20" s="225"/>
      <c r="M20" s="225"/>
      <c r="N20" s="225"/>
      <c r="O20" s="275" t="str">
        <f t="shared" si="2"/>
        <v/>
      </c>
      <c r="P20" s="251" t="str">
        <f t="shared" si="3"/>
        <v/>
      </c>
      <c r="Q20" s="277"/>
      <c r="R20" s="93"/>
    </row>
    <row r="21" spans="1:18" ht="15.75">
      <c r="A21" s="81">
        <f>список!A19</f>
        <v>18</v>
      </c>
      <c r="B21" s="92" t="str">
        <f>IF(список!B19="","",список!B19)</f>
        <v/>
      </c>
      <c r="C21" s="92">
        <f>IF(список!C19="","",список!C19)</f>
        <v>0</v>
      </c>
      <c r="D21" s="224"/>
      <c r="E21" s="225"/>
      <c r="F21" s="225"/>
      <c r="G21" s="225"/>
      <c r="H21" s="250" t="str">
        <f t="shared" si="0"/>
        <v/>
      </c>
      <c r="I21" s="251" t="str">
        <f t="shared" si="1"/>
        <v/>
      </c>
      <c r="J21" s="224"/>
      <c r="K21" s="225"/>
      <c r="L21" s="225"/>
      <c r="M21" s="225"/>
      <c r="N21" s="225"/>
      <c r="O21" s="275" t="str">
        <f t="shared" si="2"/>
        <v/>
      </c>
      <c r="P21" s="251" t="str">
        <f t="shared" si="3"/>
        <v/>
      </c>
      <c r="Q21" s="277"/>
      <c r="R21" s="93"/>
    </row>
    <row r="22" spans="1:18" ht="15.75">
      <c r="A22" s="81">
        <f>список!A20</f>
        <v>19</v>
      </c>
      <c r="B22" s="92" t="str">
        <f>IF(список!B20="","",список!B20)</f>
        <v/>
      </c>
      <c r="C22" s="92">
        <f>IF(список!C20="","",список!C20)</f>
        <v>0</v>
      </c>
      <c r="D22" s="224"/>
      <c r="E22" s="225"/>
      <c r="F22" s="225"/>
      <c r="G22" s="225"/>
      <c r="H22" s="250" t="str">
        <f t="shared" si="0"/>
        <v/>
      </c>
      <c r="I22" s="251" t="str">
        <f t="shared" si="1"/>
        <v/>
      </c>
      <c r="J22" s="224"/>
      <c r="K22" s="225"/>
      <c r="L22" s="225"/>
      <c r="M22" s="225"/>
      <c r="N22" s="225"/>
      <c r="O22" s="275" t="str">
        <f t="shared" si="2"/>
        <v/>
      </c>
      <c r="P22" s="251" t="str">
        <f t="shared" si="3"/>
        <v/>
      </c>
      <c r="Q22" s="277"/>
      <c r="R22" s="93"/>
    </row>
    <row r="23" spans="1:18" ht="15.75">
      <c r="A23" s="81">
        <f>список!A21</f>
        <v>20</v>
      </c>
      <c r="B23" s="92" t="str">
        <f>IF(список!B21="","",список!B21)</f>
        <v/>
      </c>
      <c r="C23" s="92">
        <f>IF(список!C21="","",список!C21)</f>
        <v>0</v>
      </c>
      <c r="D23" s="224"/>
      <c r="E23" s="225"/>
      <c r="F23" s="225"/>
      <c r="G23" s="225"/>
      <c r="H23" s="250" t="str">
        <f t="shared" si="0"/>
        <v/>
      </c>
      <c r="I23" s="251" t="str">
        <f t="shared" si="1"/>
        <v/>
      </c>
      <c r="J23" s="224"/>
      <c r="K23" s="225"/>
      <c r="L23" s="225"/>
      <c r="M23" s="225"/>
      <c r="N23" s="225"/>
      <c r="O23" s="275" t="str">
        <f t="shared" si="2"/>
        <v/>
      </c>
      <c r="P23" s="251" t="str">
        <f t="shared" si="3"/>
        <v/>
      </c>
      <c r="Q23" s="277"/>
      <c r="R23" s="93"/>
    </row>
    <row r="24" spans="1:18" ht="15.75">
      <c r="A24" s="81">
        <f>список!A22</f>
        <v>21</v>
      </c>
      <c r="B24" s="92" t="str">
        <f>IF(список!B22="","",список!B22)</f>
        <v/>
      </c>
      <c r="C24" s="92">
        <f>IF(список!C22="","",список!C22)</f>
        <v>0</v>
      </c>
      <c r="D24" s="224"/>
      <c r="E24" s="225"/>
      <c r="F24" s="225"/>
      <c r="G24" s="225"/>
      <c r="H24" s="250" t="str">
        <f t="shared" si="0"/>
        <v/>
      </c>
      <c r="I24" s="251" t="str">
        <f t="shared" si="1"/>
        <v/>
      </c>
      <c r="J24" s="224"/>
      <c r="K24" s="225"/>
      <c r="L24" s="225"/>
      <c r="M24" s="225"/>
      <c r="N24" s="225"/>
      <c r="O24" s="275" t="str">
        <f t="shared" si="2"/>
        <v/>
      </c>
      <c r="P24" s="251" t="str">
        <f t="shared" si="3"/>
        <v/>
      </c>
      <c r="Q24" s="277"/>
      <c r="R24" s="93"/>
    </row>
    <row r="25" spans="1:18" ht="15.75">
      <c r="A25" s="81">
        <f>список!A23</f>
        <v>22</v>
      </c>
      <c r="B25" s="92" t="str">
        <f>IF(список!B23="","",список!B23)</f>
        <v/>
      </c>
      <c r="C25" s="92">
        <f>IF(список!C23="","",список!C23)</f>
        <v>0</v>
      </c>
      <c r="D25" s="224"/>
      <c r="E25" s="225"/>
      <c r="F25" s="225"/>
      <c r="G25" s="225"/>
      <c r="H25" s="250" t="str">
        <f t="shared" si="0"/>
        <v/>
      </c>
      <c r="I25" s="251" t="str">
        <f t="shared" si="1"/>
        <v/>
      </c>
      <c r="J25" s="224"/>
      <c r="K25" s="225"/>
      <c r="L25" s="225"/>
      <c r="M25" s="225"/>
      <c r="N25" s="225"/>
      <c r="O25" s="275" t="str">
        <f t="shared" si="2"/>
        <v/>
      </c>
      <c r="P25" s="251" t="str">
        <f t="shared" si="3"/>
        <v/>
      </c>
      <c r="Q25" s="277"/>
      <c r="R25" s="93"/>
    </row>
    <row r="26" spans="1:18" ht="15.75">
      <c r="A26" s="81">
        <f>список!A24</f>
        <v>23</v>
      </c>
      <c r="B26" s="92" t="str">
        <f>IF(список!B24="","",список!B24)</f>
        <v/>
      </c>
      <c r="C26" s="92">
        <f>IF(список!C24="","",список!C24)</f>
        <v>0</v>
      </c>
      <c r="D26" s="224"/>
      <c r="E26" s="225"/>
      <c r="F26" s="225"/>
      <c r="G26" s="225"/>
      <c r="H26" s="250" t="str">
        <f t="shared" si="0"/>
        <v/>
      </c>
      <c r="I26" s="251" t="str">
        <f t="shared" si="1"/>
        <v/>
      </c>
      <c r="J26" s="224"/>
      <c r="K26" s="225"/>
      <c r="L26" s="225"/>
      <c r="M26" s="225"/>
      <c r="N26" s="225"/>
      <c r="O26" s="275" t="str">
        <f t="shared" si="2"/>
        <v/>
      </c>
      <c r="P26" s="251" t="str">
        <f t="shared" si="3"/>
        <v/>
      </c>
      <c r="Q26" s="277"/>
      <c r="R26" s="93"/>
    </row>
    <row r="27" spans="1:18" ht="15.75">
      <c r="A27" s="81">
        <f>список!A25</f>
        <v>24</v>
      </c>
      <c r="B27" s="92" t="str">
        <f>IF(список!B25="","",список!B25)</f>
        <v/>
      </c>
      <c r="C27" s="92">
        <f>IF(список!C25="","",список!C25)</f>
        <v>0</v>
      </c>
      <c r="D27" s="224"/>
      <c r="E27" s="225"/>
      <c r="F27" s="225"/>
      <c r="G27" s="225"/>
      <c r="H27" s="250" t="str">
        <f t="shared" si="0"/>
        <v/>
      </c>
      <c r="I27" s="251" t="str">
        <f t="shared" si="1"/>
        <v/>
      </c>
      <c r="J27" s="224"/>
      <c r="K27" s="225"/>
      <c r="L27" s="225"/>
      <c r="M27" s="225"/>
      <c r="N27" s="225"/>
      <c r="O27" s="275" t="str">
        <f t="shared" si="2"/>
        <v/>
      </c>
      <c r="P27" s="251" t="str">
        <f t="shared" si="3"/>
        <v/>
      </c>
      <c r="Q27" s="277"/>
      <c r="R27" s="93"/>
    </row>
    <row r="28" spans="1:18" ht="15.75">
      <c r="A28" s="81">
        <f>список!A26</f>
        <v>25</v>
      </c>
      <c r="B28" s="92" t="str">
        <f>IF(список!B26="","",список!B26)</f>
        <v/>
      </c>
      <c r="C28" s="92">
        <f>IF(список!C26="","",список!C26)</f>
        <v>0</v>
      </c>
      <c r="D28" s="224"/>
      <c r="E28" s="225"/>
      <c r="F28" s="225"/>
      <c r="G28" s="225"/>
      <c r="H28" s="250" t="str">
        <f t="shared" si="0"/>
        <v/>
      </c>
      <c r="I28" s="251" t="str">
        <f t="shared" si="1"/>
        <v/>
      </c>
      <c r="J28" s="224"/>
      <c r="K28" s="225"/>
      <c r="L28" s="225"/>
      <c r="M28" s="225"/>
      <c r="N28" s="225"/>
      <c r="O28" s="275" t="str">
        <f t="shared" si="2"/>
        <v/>
      </c>
      <c r="P28" s="251" t="str">
        <f t="shared" si="3"/>
        <v/>
      </c>
      <c r="Q28" s="277"/>
      <c r="R28" s="93"/>
    </row>
    <row r="29" spans="1:18" ht="15.75">
      <c r="A29" s="81">
        <f>список!A27</f>
        <v>26</v>
      </c>
      <c r="B29" s="92" t="str">
        <f>IF(список!B27="","",список!B27)</f>
        <v/>
      </c>
      <c r="C29" s="92">
        <f>IF(список!C27="","",список!C27)</f>
        <v>0</v>
      </c>
      <c r="D29" s="224"/>
      <c r="E29" s="225"/>
      <c r="F29" s="225"/>
      <c r="G29" s="225"/>
      <c r="H29" s="250" t="str">
        <f t="shared" si="0"/>
        <v/>
      </c>
      <c r="I29" s="251" t="str">
        <f t="shared" si="1"/>
        <v/>
      </c>
      <c r="J29" s="224"/>
      <c r="K29" s="225"/>
      <c r="L29" s="225"/>
      <c r="M29" s="225"/>
      <c r="N29" s="225"/>
      <c r="O29" s="275" t="str">
        <f t="shared" si="2"/>
        <v/>
      </c>
      <c r="P29" s="251" t="str">
        <f t="shared" si="3"/>
        <v/>
      </c>
      <c r="Q29" s="277"/>
      <c r="R29" s="93"/>
    </row>
    <row r="30" spans="1:18" ht="15.75">
      <c r="A30" s="81">
        <f>список!A28</f>
        <v>27</v>
      </c>
      <c r="B30" s="92" t="str">
        <f>IF(список!B28="","",список!B28)</f>
        <v/>
      </c>
      <c r="C30" s="92">
        <f>IF(список!C28="","",список!C28)</f>
        <v>0</v>
      </c>
      <c r="D30" s="224"/>
      <c r="E30" s="225"/>
      <c r="F30" s="225"/>
      <c r="G30" s="225"/>
      <c r="H30" s="250" t="str">
        <f t="shared" si="0"/>
        <v/>
      </c>
      <c r="I30" s="251" t="str">
        <f t="shared" si="1"/>
        <v/>
      </c>
      <c r="J30" s="224"/>
      <c r="K30" s="225"/>
      <c r="L30" s="225"/>
      <c r="M30" s="225"/>
      <c r="N30" s="225"/>
      <c r="O30" s="275" t="str">
        <f t="shared" si="2"/>
        <v/>
      </c>
      <c r="P30" s="251" t="str">
        <f t="shared" si="3"/>
        <v/>
      </c>
      <c r="Q30" s="277"/>
      <c r="R30" s="93"/>
    </row>
    <row r="31" spans="1:18" ht="15.75">
      <c r="A31" s="81">
        <f>список!A29</f>
        <v>28</v>
      </c>
      <c r="B31" s="92" t="str">
        <f>IF(список!B29="","",список!B29)</f>
        <v/>
      </c>
      <c r="C31" s="92">
        <f>IF(список!C29="","",список!C29)</f>
        <v>0</v>
      </c>
      <c r="D31" s="224"/>
      <c r="E31" s="225"/>
      <c r="F31" s="225"/>
      <c r="G31" s="225"/>
      <c r="H31" s="250" t="str">
        <f t="shared" si="0"/>
        <v/>
      </c>
      <c r="I31" s="251" t="str">
        <f t="shared" si="1"/>
        <v/>
      </c>
      <c r="J31" s="224"/>
      <c r="K31" s="225"/>
      <c r="L31" s="225"/>
      <c r="M31" s="225"/>
      <c r="N31" s="225"/>
      <c r="O31" s="275" t="str">
        <f t="shared" si="2"/>
        <v/>
      </c>
      <c r="P31" s="251" t="str">
        <f t="shared" si="3"/>
        <v/>
      </c>
      <c r="Q31" s="277"/>
      <c r="R31" s="93"/>
    </row>
    <row r="32" spans="1:18" ht="15.75">
      <c r="A32" s="81">
        <f>список!A30</f>
        <v>29</v>
      </c>
      <c r="B32" s="92" t="str">
        <f>IF(список!B30="","",список!B30)</f>
        <v/>
      </c>
      <c r="C32" s="92">
        <f>IF(список!C30="","",список!C30)</f>
        <v>0</v>
      </c>
      <c r="D32" s="224"/>
      <c r="E32" s="225"/>
      <c r="F32" s="225"/>
      <c r="G32" s="225"/>
      <c r="H32" s="250" t="str">
        <f t="shared" si="0"/>
        <v/>
      </c>
      <c r="I32" s="251" t="str">
        <f t="shared" si="1"/>
        <v/>
      </c>
      <c r="J32" s="224"/>
      <c r="K32" s="225"/>
      <c r="L32" s="225"/>
      <c r="M32" s="225"/>
      <c r="N32" s="225"/>
      <c r="O32" s="275" t="str">
        <f t="shared" si="2"/>
        <v/>
      </c>
      <c r="P32" s="251" t="str">
        <f t="shared" si="3"/>
        <v/>
      </c>
      <c r="Q32" s="277"/>
      <c r="R32" s="93"/>
    </row>
    <row r="33" spans="1:18" ht="15.75">
      <c r="A33" s="81">
        <f>список!A31</f>
        <v>30</v>
      </c>
      <c r="B33" s="92" t="str">
        <f>IF(список!B31="","",список!B31)</f>
        <v/>
      </c>
      <c r="C33" s="92">
        <f>IF(список!C31="","",список!C31)</f>
        <v>0</v>
      </c>
      <c r="D33" s="224"/>
      <c r="E33" s="225"/>
      <c r="F33" s="225"/>
      <c r="G33" s="225"/>
      <c r="H33" s="250" t="str">
        <f t="shared" si="0"/>
        <v/>
      </c>
      <c r="I33" s="251" t="str">
        <f t="shared" si="1"/>
        <v/>
      </c>
      <c r="J33" s="224"/>
      <c r="K33" s="225"/>
      <c r="L33" s="225"/>
      <c r="M33" s="225"/>
      <c r="N33" s="225"/>
      <c r="O33" s="275" t="str">
        <f t="shared" si="2"/>
        <v/>
      </c>
      <c r="P33" s="251" t="str">
        <f t="shared" si="3"/>
        <v/>
      </c>
      <c r="Q33" s="277"/>
      <c r="R33" s="93"/>
    </row>
    <row r="34" spans="1:18" ht="15.75">
      <c r="A34" s="81">
        <f>список!A32</f>
        <v>31</v>
      </c>
      <c r="B34" s="92" t="str">
        <f>IF(список!B32="","",список!B32)</f>
        <v/>
      </c>
      <c r="C34" s="92">
        <f>IF(список!C32="","",список!C32)</f>
        <v>0</v>
      </c>
      <c r="D34" s="224"/>
      <c r="E34" s="225"/>
      <c r="F34" s="225"/>
      <c r="G34" s="225"/>
      <c r="H34" s="250" t="str">
        <f t="shared" si="0"/>
        <v/>
      </c>
      <c r="I34" s="251" t="str">
        <f t="shared" si="1"/>
        <v/>
      </c>
      <c r="J34" s="225"/>
      <c r="K34" s="225"/>
      <c r="L34" s="225"/>
      <c r="M34" s="225"/>
      <c r="N34" s="225"/>
      <c r="O34" s="275" t="str">
        <f t="shared" si="2"/>
        <v/>
      </c>
      <c r="P34" s="251" t="str">
        <f t="shared" si="3"/>
        <v/>
      </c>
      <c r="Q34" s="277"/>
      <c r="R34" s="93"/>
    </row>
    <row r="35" spans="1:18" ht="15.75">
      <c r="A35" s="81">
        <f>список!A33</f>
        <v>32</v>
      </c>
      <c r="B35" s="92" t="str">
        <f>IF(список!B33="","",список!B33)</f>
        <v/>
      </c>
      <c r="C35" s="92">
        <f>IF(список!C33="","",список!C33)</f>
        <v>0</v>
      </c>
      <c r="D35" s="224"/>
      <c r="E35" s="225"/>
      <c r="F35" s="225"/>
      <c r="G35" s="225"/>
      <c r="H35" s="250" t="str">
        <f t="shared" si="0"/>
        <v/>
      </c>
      <c r="I35" s="251" t="str">
        <f t="shared" si="1"/>
        <v/>
      </c>
      <c r="J35" s="225"/>
      <c r="K35" s="225"/>
      <c r="L35" s="243"/>
      <c r="M35" s="82"/>
      <c r="N35" s="210"/>
      <c r="O35" s="275" t="str">
        <f t="shared" si="2"/>
        <v/>
      </c>
      <c r="P35" s="251" t="str">
        <f t="shared" si="3"/>
        <v/>
      </c>
      <c r="Q35" s="277"/>
      <c r="R35" s="93"/>
    </row>
    <row r="36" spans="1:18" ht="15.75">
      <c r="A36" s="81">
        <f>список!A34</f>
        <v>33</v>
      </c>
      <c r="B36" s="92" t="str">
        <f>IF(список!B34="","",список!B34)</f>
        <v/>
      </c>
      <c r="C36" s="92">
        <f>IF(список!C34="","",список!C34)</f>
        <v>0</v>
      </c>
      <c r="D36" s="224"/>
      <c r="E36" s="225"/>
      <c r="F36" s="225"/>
      <c r="G36" s="225"/>
      <c r="H36" s="250" t="str">
        <f t="shared" si="0"/>
        <v/>
      </c>
      <c r="I36" s="251" t="str">
        <f t="shared" si="1"/>
        <v/>
      </c>
      <c r="J36" s="211"/>
      <c r="K36" s="82"/>
      <c r="L36" s="82"/>
      <c r="M36" s="82"/>
      <c r="N36" s="210"/>
      <c r="O36" s="275" t="str">
        <f t="shared" si="2"/>
        <v/>
      </c>
      <c r="P36" s="251" t="str">
        <f t="shared" si="3"/>
        <v/>
      </c>
      <c r="Q36" s="277"/>
      <c r="R36" s="93"/>
    </row>
    <row r="37" spans="1:18" ht="15.75">
      <c r="A37" s="81">
        <f>список!A35</f>
        <v>34</v>
      </c>
      <c r="B37" s="92" t="str">
        <f>IF(список!B35="","",список!B35)</f>
        <v/>
      </c>
      <c r="C37" s="92">
        <f>IF(список!C35="","",список!C35)</f>
        <v>0</v>
      </c>
      <c r="D37" s="83"/>
      <c r="E37" s="83"/>
      <c r="F37" s="83"/>
      <c r="G37" s="276"/>
      <c r="H37" s="250" t="str">
        <f t="shared" si="0"/>
        <v/>
      </c>
      <c r="I37" s="251" t="str">
        <f t="shared" si="1"/>
        <v/>
      </c>
      <c r="J37" s="273"/>
      <c r="K37" s="83"/>
      <c r="L37" s="83"/>
      <c r="M37" s="83"/>
      <c r="N37" s="276"/>
      <c r="O37" s="275" t="str">
        <f t="shared" si="2"/>
        <v/>
      </c>
      <c r="P37" s="251" t="str">
        <f t="shared" si="3"/>
        <v/>
      </c>
      <c r="Q37" s="277"/>
      <c r="R37" s="93"/>
    </row>
    <row r="38" spans="1:18" ht="15.75" thickBot="1">
      <c r="A38" s="81">
        <f>список!A36</f>
        <v>35</v>
      </c>
      <c r="B38" s="92" t="str">
        <f>IF(список!B36="","",список!B36)</f>
        <v/>
      </c>
      <c r="C38" s="92">
        <f>IF(список!C36="","",список!C36)</f>
        <v>0</v>
      </c>
      <c r="D38" s="83"/>
      <c r="E38" s="83"/>
      <c r="F38" s="83"/>
      <c r="G38" s="276"/>
      <c r="H38" s="252" t="str">
        <f t="shared" si="0"/>
        <v/>
      </c>
      <c r="I38" s="253" t="str">
        <f t="shared" si="1"/>
        <v/>
      </c>
      <c r="J38" s="273"/>
      <c r="K38" s="83"/>
      <c r="L38" s="83"/>
      <c r="M38" s="83"/>
      <c r="N38" s="276"/>
      <c r="O38" s="283" t="str">
        <f t="shared" si="2"/>
        <v/>
      </c>
      <c r="P38" s="253" t="str">
        <f t="shared" si="3"/>
        <v/>
      </c>
      <c r="Q38" s="119"/>
    </row>
    <row r="39" spans="1:18">
      <c r="H39" s="84"/>
      <c r="I39" s="84"/>
      <c r="O39" s="84"/>
      <c r="P39" s="84"/>
    </row>
  </sheetData>
  <sheetProtection password="CC6F" sheet="1" objects="1" scenarios="1" selectLockedCells="1"/>
  <mergeCells count="10">
    <mergeCell ref="A1:P1"/>
    <mergeCell ref="D2:I2"/>
    <mergeCell ref="J2:P2"/>
    <mergeCell ref="Q2:R2"/>
    <mergeCell ref="H3:I3"/>
    <mergeCell ref="O3:P3"/>
    <mergeCell ref="Q3:R3"/>
    <mergeCell ref="A2:A3"/>
    <mergeCell ref="B2:B3"/>
    <mergeCell ref="C2:C3"/>
  </mergeCells>
  <conditionalFormatting sqref="R4:R37">
    <cfRule type="containsText" dxfId="272" priority="7" operator="containsText" text="низкий">
      <formula>NOT(ISERROR(SEARCH("низкий",R4)))</formula>
    </cfRule>
    <cfRule type="containsText" dxfId="271" priority="8" operator="containsText" text="норма">
      <formula>NOT(ISERROR(SEARCH("норма",R4)))</formula>
    </cfRule>
    <cfRule type="containsText" dxfId="270" priority="9" operator="containsText" text="высокий">
      <formula>NOT(ISERROR(SEARCH("высокий",R4)))</formula>
    </cfRule>
  </conditionalFormatting>
  <conditionalFormatting sqref="R4:R37">
    <cfRule type="containsText" dxfId="269" priority="4" operator="containsText" text="высокий">
      <formula>NOT(ISERROR(SEARCH("высокий",R4)))</formula>
    </cfRule>
    <cfRule type="containsText" dxfId="268" priority="5" operator="containsText" text="норма">
      <formula>NOT(ISERROR(SEARCH("норма",R4)))</formula>
    </cfRule>
    <cfRule type="containsText" dxfId="267" priority="6" operator="containsText" text="низкий">
      <formula>NOT(ISERROR(SEARCH("низкий",R4)))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V39"/>
  <sheetViews>
    <sheetView topLeftCell="A4" zoomScale="70" zoomScaleNormal="70" workbookViewId="0">
      <selection activeCell="D4" sqref="D4:M34"/>
    </sheetView>
  </sheetViews>
  <sheetFormatPr defaultColWidth="9.140625" defaultRowHeight="15"/>
  <cols>
    <col min="1" max="1" width="9.140625" style="81"/>
    <col min="2" max="2" width="22.5703125" style="81" customWidth="1"/>
    <col min="3" max="16384" width="9.140625" style="81"/>
  </cols>
  <sheetData>
    <row r="1" spans="1:22">
      <c r="A1" s="337" t="s">
        <v>138</v>
      </c>
      <c r="B1" s="337"/>
      <c r="C1" s="337"/>
      <c r="D1" s="337"/>
      <c r="E1" s="337"/>
      <c r="F1" s="337"/>
      <c r="G1" s="337"/>
      <c r="H1" s="337"/>
      <c r="I1" s="337"/>
      <c r="J1" s="337"/>
      <c r="K1" s="337"/>
      <c r="L1" s="337"/>
      <c r="M1" s="337"/>
      <c r="N1" s="337"/>
      <c r="O1" s="337"/>
      <c r="P1" s="337"/>
      <c r="Q1" s="337"/>
      <c r="R1" s="337"/>
      <c r="S1" s="337"/>
      <c r="T1" s="337"/>
    </row>
    <row r="2" spans="1:22" ht="39" customHeight="1">
      <c r="A2" s="329" t="str">
        <f>список!A1</f>
        <v>№</v>
      </c>
      <c r="B2" s="347" t="str">
        <f>список!B1</f>
        <v>Фамилия, имя воспитанника</v>
      </c>
      <c r="C2" s="350" t="str">
        <f>список!C1</f>
        <v xml:space="preserve">дата </v>
      </c>
      <c r="D2" s="344" t="s">
        <v>139</v>
      </c>
      <c r="E2" s="345"/>
      <c r="F2" s="345"/>
      <c r="G2" s="345"/>
      <c r="H2" s="345"/>
      <c r="I2" s="345"/>
      <c r="J2" s="345"/>
      <c r="K2" s="345"/>
      <c r="L2" s="345"/>
      <c r="M2" s="345"/>
      <c r="N2" s="345"/>
      <c r="O2" s="346"/>
      <c r="P2" s="344" t="s">
        <v>140</v>
      </c>
      <c r="Q2" s="345"/>
      <c r="R2" s="345"/>
      <c r="S2" s="345"/>
      <c r="T2" s="346"/>
      <c r="U2" s="323"/>
      <c r="V2" s="323"/>
    </row>
    <row r="3" spans="1:22" ht="280.5" customHeight="1" thickBot="1">
      <c r="A3" s="331"/>
      <c r="B3" s="348"/>
      <c r="C3" s="351"/>
      <c r="D3" s="99" t="s">
        <v>216</v>
      </c>
      <c r="E3" s="99" t="s">
        <v>217</v>
      </c>
      <c r="F3" s="99" t="s">
        <v>218</v>
      </c>
      <c r="G3" s="99" t="s">
        <v>219</v>
      </c>
      <c r="H3" s="99" t="s">
        <v>220</v>
      </c>
      <c r="I3" s="99" t="s">
        <v>221</v>
      </c>
      <c r="J3" s="99" t="s">
        <v>267</v>
      </c>
      <c r="K3" s="99" t="s">
        <v>222</v>
      </c>
      <c r="L3" s="99" t="s">
        <v>268</v>
      </c>
      <c r="M3" s="99" t="s">
        <v>223</v>
      </c>
      <c r="N3" s="396" t="s">
        <v>0</v>
      </c>
      <c r="O3" s="397"/>
      <c r="P3" s="99" t="s">
        <v>224</v>
      </c>
      <c r="Q3" s="99" t="s">
        <v>269</v>
      </c>
      <c r="R3" s="99" t="s">
        <v>225</v>
      </c>
      <c r="S3" s="341" t="s">
        <v>0</v>
      </c>
      <c r="T3" s="341"/>
      <c r="U3" s="408"/>
      <c r="V3" s="408"/>
    </row>
    <row r="4" spans="1:22" ht="15.75">
      <c r="A4" s="81">
        <f>список!A2</f>
        <v>1</v>
      </c>
      <c r="B4" s="92" t="str">
        <f>IF(список!B2="","",список!B2)</f>
        <v/>
      </c>
      <c r="C4" s="92" t="str">
        <f>IF(список!C2="","",список!C2)</f>
        <v/>
      </c>
      <c r="D4" s="82"/>
      <c r="E4" s="82"/>
      <c r="F4" s="222"/>
      <c r="G4" s="223"/>
      <c r="H4" s="223"/>
      <c r="I4" s="223"/>
      <c r="J4" s="223"/>
      <c r="K4" s="82"/>
      <c r="L4" s="82"/>
      <c r="M4" s="210"/>
      <c r="N4" s="248" t="str">
        <f>IF(D4="","",IF(E4="","",IF(F4="","",IF(G4="","",IF(H4="","",IF(I4="","",IF(J4="","",IF(K4="","",IF(L4="","",IF(M4="","",SUM(D4:M4)/10))))))))))</f>
        <v/>
      </c>
      <c r="O4" s="249" t="str">
        <f>IF(N4="","",IF(N4&gt;1.5,"сформирован",IF(N4&lt;0.5,"не сформирован", "в стадии формирования")))</f>
        <v/>
      </c>
      <c r="P4" s="225"/>
      <c r="Q4" s="222"/>
      <c r="R4" s="225"/>
      <c r="S4" s="248" t="str">
        <f>IF(P4="","",IF(Q4="","",IF(R4="","",SUM(P4:R4)/3)))</f>
        <v/>
      </c>
      <c r="T4" s="249" t="str">
        <f>IF(S4="","",IF(S4&gt;1.5,"сформирован",IF(S4&lt;0.5,"не сформирован","в стадии формирования")))</f>
        <v/>
      </c>
      <c r="U4" s="277"/>
      <c r="V4" s="93"/>
    </row>
    <row r="5" spans="1:22" ht="15.75">
      <c r="A5" s="81">
        <f>список!A3</f>
        <v>2</v>
      </c>
      <c r="B5" s="92" t="str">
        <f>IF(список!B3="","",список!B3)</f>
        <v/>
      </c>
      <c r="C5" s="92">
        <f>IF(список!C3="","",список!C3)</f>
        <v>0</v>
      </c>
      <c r="D5" s="82"/>
      <c r="E5" s="82"/>
      <c r="F5" s="224"/>
      <c r="G5" s="225"/>
      <c r="H5" s="225"/>
      <c r="I5" s="225"/>
      <c r="J5" s="225"/>
      <c r="K5" s="82"/>
      <c r="L5" s="82"/>
      <c r="M5" s="210"/>
      <c r="N5" s="250" t="str">
        <f t="shared" ref="N5:N38" si="0">IF(D5="","",IF(E5="","",IF(F5="","",IF(G5="","",IF(H5="","",IF(I5="","",IF(J5="","",IF(K5="","",IF(L5="","",IF(M5="","",SUM(D5:M5)/10))))))))))</f>
        <v/>
      </c>
      <c r="O5" s="251" t="str">
        <f t="shared" ref="O5:O38" si="1">IF(N5="","",IF(N5&gt;1.5,"сформирован",IF(N5&lt;0.5,"не сформирован", "в стадии формирования")))</f>
        <v/>
      </c>
      <c r="P5" s="225"/>
      <c r="Q5" s="224"/>
      <c r="R5" s="225"/>
      <c r="S5" s="250" t="str">
        <f t="shared" ref="S5:S38" si="2">IF(P5="","",IF(Q5="","",IF(R5="","",SUM(P5:R5)/3)))</f>
        <v/>
      </c>
      <c r="T5" s="251" t="str">
        <f t="shared" ref="T5:T38" si="3">IF(S5="","",IF(S5&gt;1.5,"сформирован",IF(S5&lt;0.5,"не сформирован","в стадии формирования")))</f>
        <v/>
      </c>
      <c r="U5" s="277"/>
      <c r="V5" s="93"/>
    </row>
    <row r="6" spans="1:22" ht="15.75">
      <c r="A6" s="81">
        <f>список!A4</f>
        <v>3</v>
      </c>
      <c r="B6" s="92" t="str">
        <f>IF(список!B4="","",список!B4)</f>
        <v/>
      </c>
      <c r="C6" s="92">
        <f>IF(список!C4="","",список!C4)</f>
        <v>0</v>
      </c>
      <c r="D6" s="82"/>
      <c r="E6" s="82"/>
      <c r="F6" s="224"/>
      <c r="G6" s="225"/>
      <c r="H6" s="225"/>
      <c r="I6" s="225"/>
      <c r="J6" s="225"/>
      <c r="K6" s="82"/>
      <c r="L6" s="82"/>
      <c r="M6" s="210"/>
      <c r="N6" s="250" t="str">
        <f t="shared" si="0"/>
        <v/>
      </c>
      <c r="O6" s="251" t="str">
        <f t="shared" si="1"/>
        <v/>
      </c>
      <c r="P6" s="225"/>
      <c r="Q6" s="224"/>
      <c r="R6" s="225"/>
      <c r="S6" s="250" t="str">
        <f t="shared" si="2"/>
        <v/>
      </c>
      <c r="T6" s="251" t="str">
        <f t="shared" si="3"/>
        <v/>
      </c>
      <c r="U6" s="277"/>
      <c r="V6" s="93"/>
    </row>
    <row r="7" spans="1:22" ht="15.75">
      <c r="A7" s="81">
        <f>список!A5</f>
        <v>4</v>
      </c>
      <c r="B7" s="92" t="str">
        <f>IF(список!B5="","",список!B5)</f>
        <v/>
      </c>
      <c r="C7" s="92">
        <f>IF(список!C5="","",список!C5)</f>
        <v>0</v>
      </c>
      <c r="D7" s="82"/>
      <c r="E7" s="82"/>
      <c r="F7" s="224"/>
      <c r="G7" s="225"/>
      <c r="H7" s="225"/>
      <c r="I7" s="225"/>
      <c r="J7" s="225"/>
      <c r="K7" s="82"/>
      <c r="L7" s="82"/>
      <c r="M7" s="210"/>
      <c r="N7" s="250" t="str">
        <f t="shared" si="0"/>
        <v/>
      </c>
      <c r="O7" s="251" t="str">
        <f t="shared" si="1"/>
        <v/>
      </c>
      <c r="P7" s="225"/>
      <c r="Q7" s="224"/>
      <c r="R7" s="225"/>
      <c r="S7" s="250" t="str">
        <f t="shared" si="2"/>
        <v/>
      </c>
      <c r="T7" s="251" t="str">
        <f t="shared" si="3"/>
        <v/>
      </c>
      <c r="U7" s="277"/>
      <c r="V7" s="93"/>
    </row>
    <row r="8" spans="1:22" ht="15.75">
      <c r="A8" s="81">
        <f>список!A6</f>
        <v>5</v>
      </c>
      <c r="B8" s="92" t="str">
        <f>IF(список!B6="","",список!B6)</f>
        <v/>
      </c>
      <c r="C8" s="92">
        <f>IF(список!C6="","",список!C6)</f>
        <v>0</v>
      </c>
      <c r="D8" s="82"/>
      <c r="E8" s="82"/>
      <c r="F8" s="224"/>
      <c r="G8" s="225"/>
      <c r="H8" s="225"/>
      <c r="I8" s="225"/>
      <c r="J8" s="225"/>
      <c r="K8" s="82"/>
      <c r="L8" s="82"/>
      <c r="M8" s="210"/>
      <c r="N8" s="250" t="str">
        <f t="shared" si="0"/>
        <v/>
      </c>
      <c r="O8" s="251" t="str">
        <f t="shared" si="1"/>
        <v/>
      </c>
      <c r="P8" s="225"/>
      <c r="Q8" s="224"/>
      <c r="R8" s="225"/>
      <c r="S8" s="250" t="str">
        <f t="shared" si="2"/>
        <v/>
      </c>
      <c r="T8" s="251" t="str">
        <f t="shared" si="3"/>
        <v/>
      </c>
      <c r="U8" s="277"/>
      <c r="V8" s="93"/>
    </row>
    <row r="9" spans="1:22" ht="15.75">
      <c r="A9" s="81">
        <f>список!A7</f>
        <v>6</v>
      </c>
      <c r="B9" s="92" t="str">
        <f>IF(список!B7="","",список!B7)</f>
        <v/>
      </c>
      <c r="C9" s="92">
        <f>IF(список!C7="","",список!C7)</f>
        <v>0</v>
      </c>
      <c r="D9" s="82"/>
      <c r="E9" s="82"/>
      <c r="F9" s="224"/>
      <c r="G9" s="225"/>
      <c r="H9" s="225"/>
      <c r="I9" s="225"/>
      <c r="J9" s="225"/>
      <c r="K9" s="82"/>
      <c r="L9" s="82"/>
      <c r="M9" s="210"/>
      <c r="N9" s="250" t="str">
        <f t="shared" si="0"/>
        <v/>
      </c>
      <c r="O9" s="251" t="str">
        <f t="shared" si="1"/>
        <v/>
      </c>
      <c r="P9" s="225"/>
      <c r="Q9" s="224"/>
      <c r="R9" s="225"/>
      <c r="S9" s="250" t="str">
        <f t="shared" si="2"/>
        <v/>
      </c>
      <c r="T9" s="251" t="str">
        <f t="shared" si="3"/>
        <v/>
      </c>
      <c r="U9" s="277"/>
      <c r="V9" s="93"/>
    </row>
    <row r="10" spans="1:22" ht="15.75">
      <c r="A10" s="81">
        <f>список!A8</f>
        <v>7</v>
      </c>
      <c r="B10" s="92" t="str">
        <f>IF(список!B8="","",список!B8)</f>
        <v/>
      </c>
      <c r="C10" s="92">
        <f>IF(список!C8="","",список!C8)</f>
        <v>0</v>
      </c>
      <c r="D10" s="82"/>
      <c r="E10" s="82"/>
      <c r="F10" s="224"/>
      <c r="G10" s="225"/>
      <c r="H10" s="225"/>
      <c r="I10" s="225"/>
      <c r="J10" s="225"/>
      <c r="K10" s="82"/>
      <c r="L10" s="82"/>
      <c r="M10" s="210"/>
      <c r="N10" s="250" t="str">
        <f t="shared" si="0"/>
        <v/>
      </c>
      <c r="O10" s="251" t="str">
        <f t="shared" si="1"/>
        <v/>
      </c>
      <c r="P10" s="225"/>
      <c r="Q10" s="224"/>
      <c r="R10" s="225"/>
      <c r="S10" s="250" t="str">
        <f t="shared" si="2"/>
        <v/>
      </c>
      <c r="T10" s="251" t="str">
        <f t="shared" si="3"/>
        <v/>
      </c>
      <c r="U10" s="277"/>
      <c r="V10" s="93"/>
    </row>
    <row r="11" spans="1:22" ht="15.75">
      <c r="A11" s="81">
        <f>список!A9</f>
        <v>8</v>
      </c>
      <c r="B11" s="92" t="str">
        <f>IF(список!B9="","",список!B9)</f>
        <v/>
      </c>
      <c r="C11" s="92">
        <f>IF(список!C9="","",список!C9)</f>
        <v>0</v>
      </c>
      <c r="D11" s="82"/>
      <c r="E11" s="82"/>
      <c r="F11" s="224"/>
      <c r="G11" s="225"/>
      <c r="H11" s="225"/>
      <c r="I11" s="225"/>
      <c r="J11" s="225"/>
      <c r="K11" s="82"/>
      <c r="L11" s="82"/>
      <c r="M11" s="210"/>
      <c r="N11" s="250" t="str">
        <f t="shared" si="0"/>
        <v/>
      </c>
      <c r="O11" s="251" t="str">
        <f t="shared" si="1"/>
        <v/>
      </c>
      <c r="P11" s="225"/>
      <c r="Q11" s="224"/>
      <c r="R11" s="225"/>
      <c r="S11" s="250" t="str">
        <f t="shared" si="2"/>
        <v/>
      </c>
      <c r="T11" s="251" t="str">
        <f t="shared" si="3"/>
        <v/>
      </c>
      <c r="U11" s="277"/>
      <c r="V11" s="93"/>
    </row>
    <row r="12" spans="1:22" ht="15.75">
      <c r="A12" s="81">
        <f>список!A10</f>
        <v>9</v>
      </c>
      <c r="B12" s="92" t="str">
        <f>IF(список!B10="","",список!B10)</f>
        <v/>
      </c>
      <c r="C12" s="92">
        <f>IF(список!C10="","",список!C10)</f>
        <v>0</v>
      </c>
      <c r="D12" s="82"/>
      <c r="E12" s="82"/>
      <c r="F12" s="224"/>
      <c r="G12" s="225"/>
      <c r="H12" s="225"/>
      <c r="I12" s="225"/>
      <c r="J12" s="225"/>
      <c r="K12" s="82"/>
      <c r="L12" s="82"/>
      <c r="M12" s="210"/>
      <c r="N12" s="250" t="str">
        <f t="shared" si="0"/>
        <v/>
      </c>
      <c r="O12" s="251" t="str">
        <f t="shared" si="1"/>
        <v/>
      </c>
      <c r="P12" s="225"/>
      <c r="Q12" s="224"/>
      <c r="R12" s="225"/>
      <c r="S12" s="250" t="str">
        <f t="shared" si="2"/>
        <v/>
      </c>
      <c r="T12" s="251" t="str">
        <f t="shared" si="3"/>
        <v/>
      </c>
      <c r="U12" s="277"/>
      <c r="V12" s="93"/>
    </row>
    <row r="13" spans="1:22" ht="15.75">
      <c r="A13" s="81">
        <f>список!A11</f>
        <v>10</v>
      </c>
      <c r="B13" s="92" t="str">
        <f>IF(список!B11="","",список!B11)</f>
        <v/>
      </c>
      <c r="C13" s="92">
        <f>IF(список!C11="","",список!C11)</f>
        <v>0</v>
      </c>
      <c r="D13" s="82"/>
      <c r="E13" s="82"/>
      <c r="F13" s="224"/>
      <c r="G13" s="225"/>
      <c r="H13" s="225"/>
      <c r="I13" s="225"/>
      <c r="J13" s="225"/>
      <c r="K13" s="82"/>
      <c r="L13" s="82"/>
      <c r="M13" s="210"/>
      <c r="N13" s="250" t="str">
        <f t="shared" si="0"/>
        <v/>
      </c>
      <c r="O13" s="251" t="str">
        <f t="shared" si="1"/>
        <v/>
      </c>
      <c r="P13" s="225"/>
      <c r="Q13" s="224"/>
      <c r="R13" s="225"/>
      <c r="S13" s="250" t="str">
        <f t="shared" si="2"/>
        <v/>
      </c>
      <c r="T13" s="251" t="str">
        <f t="shared" si="3"/>
        <v/>
      </c>
      <c r="U13" s="277"/>
      <c r="V13" s="93"/>
    </row>
    <row r="14" spans="1:22" ht="15.75">
      <c r="A14" s="81">
        <f>список!A12</f>
        <v>11</v>
      </c>
      <c r="B14" s="92" t="str">
        <f>IF(список!B12="","",список!B12)</f>
        <v/>
      </c>
      <c r="C14" s="92">
        <f>IF(список!C12="","",список!C12)</f>
        <v>0</v>
      </c>
      <c r="D14" s="82"/>
      <c r="E14" s="82"/>
      <c r="F14" s="224"/>
      <c r="G14" s="225"/>
      <c r="H14" s="225"/>
      <c r="I14" s="225"/>
      <c r="J14" s="225"/>
      <c r="K14" s="82"/>
      <c r="L14" s="82"/>
      <c r="M14" s="210"/>
      <c r="N14" s="250" t="str">
        <f t="shared" si="0"/>
        <v/>
      </c>
      <c r="O14" s="251" t="str">
        <f t="shared" si="1"/>
        <v/>
      </c>
      <c r="P14" s="225"/>
      <c r="Q14" s="224"/>
      <c r="R14" s="225"/>
      <c r="S14" s="250" t="str">
        <f t="shared" si="2"/>
        <v/>
      </c>
      <c r="T14" s="251" t="str">
        <f t="shared" si="3"/>
        <v/>
      </c>
      <c r="U14" s="277"/>
      <c r="V14" s="93"/>
    </row>
    <row r="15" spans="1:22" ht="15.75">
      <c r="A15" s="81">
        <f>список!A13</f>
        <v>12</v>
      </c>
      <c r="B15" s="92" t="str">
        <f>IF(список!B13="","",список!B13)</f>
        <v/>
      </c>
      <c r="C15" s="92">
        <f>IF(список!C13="","",список!C13)</f>
        <v>0</v>
      </c>
      <c r="D15" s="82"/>
      <c r="E15" s="82"/>
      <c r="F15" s="224"/>
      <c r="G15" s="225"/>
      <c r="H15" s="225"/>
      <c r="I15" s="225"/>
      <c r="J15" s="225"/>
      <c r="K15" s="82"/>
      <c r="L15" s="82"/>
      <c r="M15" s="210"/>
      <c r="N15" s="250" t="str">
        <f t="shared" si="0"/>
        <v/>
      </c>
      <c r="O15" s="251" t="str">
        <f t="shared" si="1"/>
        <v/>
      </c>
      <c r="P15" s="225"/>
      <c r="Q15" s="224"/>
      <c r="R15" s="225"/>
      <c r="S15" s="250" t="str">
        <f t="shared" si="2"/>
        <v/>
      </c>
      <c r="T15" s="251" t="str">
        <f t="shared" si="3"/>
        <v/>
      </c>
      <c r="U15" s="277"/>
      <c r="V15" s="93"/>
    </row>
    <row r="16" spans="1:22" ht="15.75">
      <c r="A16" s="81">
        <f>список!A14</f>
        <v>13</v>
      </c>
      <c r="B16" s="92" t="str">
        <f>IF(список!B14="","",список!B14)</f>
        <v/>
      </c>
      <c r="C16" s="92">
        <f>IF(список!C14="","",список!C14)</f>
        <v>0</v>
      </c>
      <c r="D16" s="82"/>
      <c r="E16" s="82"/>
      <c r="F16" s="224"/>
      <c r="G16" s="225"/>
      <c r="H16" s="225"/>
      <c r="I16" s="225"/>
      <c r="J16" s="225"/>
      <c r="K16" s="82"/>
      <c r="L16" s="82"/>
      <c r="M16" s="210"/>
      <c r="N16" s="250" t="str">
        <f t="shared" si="0"/>
        <v/>
      </c>
      <c r="O16" s="251" t="str">
        <f t="shared" si="1"/>
        <v/>
      </c>
      <c r="P16" s="225"/>
      <c r="Q16" s="224"/>
      <c r="R16" s="225"/>
      <c r="S16" s="250" t="str">
        <f t="shared" si="2"/>
        <v/>
      </c>
      <c r="T16" s="251" t="str">
        <f t="shared" si="3"/>
        <v/>
      </c>
      <c r="U16" s="277"/>
      <c r="V16" s="93"/>
    </row>
    <row r="17" spans="1:22" ht="15.75">
      <c r="A17" s="81">
        <f>список!A15</f>
        <v>14</v>
      </c>
      <c r="B17" s="92" t="str">
        <f>IF(список!B15="","",список!B15)</f>
        <v/>
      </c>
      <c r="C17" s="92">
        <f>IF(список!C15="","",список!C15)</f>
        <v>0</v>
      </c>
      <c r="D17" s="82"/>
      <c r="E17" s="82"/>
      <c r="F17" s="224"/>
      <c r="G17" s="225"/>
      <c r="H17" s="225"/>
      <c r="I17" s="225"/>
      <c r="J17" s="225"/>
      <c r="K17" s="82"/>
      <c r="L17" s="82"/>
      <c r="M17" s="210"/>
      <c r="N17" s="250" t="str">
        <f t="shared" si="0"/>
        <v/>
      </c>
      <c r="O17" s="251" t="str">
        <f t="shared" si="1"/>
        <v/>
      </c>
      <c r="P17" s="225"/>
      <c r="Q17" s="224"/>
      <c r="R17" s="225"/>
      <c r="S17" s="250" t="str">
        <f t="shared" si="2"/>
        <v/>
      </c>
      <c r="T17" s="251" t="str">
        <f t="shared" si="3"/>
        <v/>
      </c>
      <c r="U17" s="277"/>
      <c r="V17" s="93"/>
    </row>
    <row r="18" spans="1:22" ht="15.75">
      <c r="A18" s="81">
        <f>список!A16</f>
        <v>15</v>
      </c>
      <c r="B18" s="92" t="str">
        <f>IF(список!B16="","",список!B16)</f>
        <v/>
      </c>
      <c r="C18" s="92">
        <f>IF(список!C16="","",список!C16)</f>
        <v>0</v>
      </c>
      <c r="D18" s="82"/>
      <c r="E18" s="82"/>
      <c r="F18" s="224"/>
      <c r="G18" s="225"/>
      <c r="H18" s="225"/>
      <c r="I18" s="225"/>
      <c r="J18" s="225"/>
      <c r="K18" s="82"/>
      <c r="L18" s="82"/>
      <c r="M18" s="210"/>
      <c r="N18" s="250" t="str">
        <f t="shared" si="0"/>
        <v/>
      </c>
      <c r="O18" s="251" t="str">
        <f t="shared" si="1"/>
        <v/>
      </c>
      <c r="P18" s="225"/>
      <c r="Q18" s="224"/>
      <c r="R18" s="225"/>
      <c r="S18" s="250" t="str">
        <f t="shared" si="2"/>
        <v/>
      </c>
      <c r="T18" s="251" t="str">
        <f t="shared" si="3"/>
        <v/>
      </c>
      <c r="U18" s="277"/>
      <c r="V18" s="93"/>
    </row>
    <row r="19" spans="1:22" ht="15.75">
      <c r="A19" s="81">
        <f>список!A17</f>
        <v>16</v>
      </c>
      <c r="B19" s="92" t="str">
        <f>IF(список!B17="","",список!B17)</f>
        <v/>
      </c>
      <c r="C19" s="92">
        <f>IF(список!C17="","",список!C17)</f>
        <v>0</v>
      </c>
      <c r="D19" s="82"/>
      <c r="E19" s="82"/>
      <c r="F19" s="224"/>
      <c r="G19" s="225"/>
      <c r="H19" s="225"/>
      <c r="I19" s="225"/>
      <c r="J19" s="225"/>
      <c r="K19" s="82"/>
      <c r="L19" s="82"/>
      <c r="M19" s="210"/>
      <c r="N19" s="250" t="str">
        <f t="shared" si="0"/>
        <v/>
      </c>
      <c r="O19" s="251" t="str">
        <f t="shared" si="1"/>
        <v/>
      </c>
      <c r="P19" s="225"/>
      <c r="Q19" s="224"/>
      <c r="R19" s="225"/>
      <c r="S19" s="250" t="str">
        <f t="shared" si="2"/>
        <v/>
      </c>
      <c r="T19" s="251" t="str">
        <f t="shared" si="3"/>
        <v/>
      </c>
      <c r="U19" s="277"/>
      <c r="V19" s="93"/>
    </row>
    <row r="20" spans="1:22" ht="15.75">
      <c r="A20" s="81">
        <f>список!A18</f>
        <v>17</v>
      </c>
      <c r="B20" s="92" t="str">
        <f>IF(список!B18="","",список!B18)</f>
        <v/>
      </c>
      <c r="C20" s="92">
        <f>IF(список!C18="","",список!C18)</f>
        <v>0</v>
      </c>
      <c r="D20" s="82"/>
      <c r="E20" s="82"/>
      <c r="F20" s="224"/>
      <c r="G20" s="225"/>
      <c r="H20" s="225"/>
      <c r="I20" s="225"/>
      <c r="J20" s="225"/>
      <c r="K20" s="82"/>
      <c r="L20" s="82"/>
      <c r="M20" s="210"/>
      <c r="N20" s="250" t="str">
        <f t="shared" si="0"/>
        <v/>
      </c>
      <c r="O20" s="251" t="str">
        <f t="shared" si="1"/>
        <v/>
      </c>
      <c r="P20" s="225"/>
      <c r="Q20" s="224"/>
      <c r="R20" s="225"/>
      <c r="S20" s="250" t="str">
        <f t="shared" si="2"/>
        <v/>
      </c>
      <c r="T20" s="251" t="str">
        <f t="shared" si="3"/>
        <v/>
      </c>
      <c r="U20" s="277"/>
      <c r="V20" s="93"/>
    </row>
    <row r="21" spans="1:22" ht="15.75">
      <c r="A21" s="81">
        <f>список!A19</f>
        <v>18</v>
      </c>
      <c r="B21" s="92" t="str">
        <f>IF(список!B19="","",список!B19)</f>
        <v/>
      </c>
      <c r="C21" s="92">
        <f>IF(список!C19="","",список!C19)</f>
        <v>0</v>
      </c>
      <c r="D21" s="82"/>
      <c r="E21" s="82"/>
      <c r="F21" s="224"/>
      <c r="G21" s="225"/>
      <c r="H21" s="225"/>
      <c r="I21" s="225"/>
      <c r="J21" s="225"/>
      <c r="K21" s="82"/>
      <c r="L21" s="82"/>
      <c r="M21" s="210"/>
      <c r="N21" s="250" t="str">
        <f t="shared" si="0"/>
        <v/>
      </c>
      <c r="O21" s="251" t="str">
        <f t="shared" si="1"/>
        <v/>
      </c>
      <c r="P21" s="225"/>
      <c r="Q21" s="224"/>
      <c r="R21" s="225"/>
      <c r="S21" s="250" t="str">
        <f t="shared" si="2"/>
        <v/>
      </c>
      <c r="T21" s="251" t="str">
        <f t="shared" si="3"/>
        <v/>
      </c>
      <c r="U21" s="277"/>
      <c r="V21" s="93"/>
    </row>
    <row r="22" spans="1:22" ht="15.75">
      <c r="A22" s="81">
        <f>список!A20</f>
        <v>19</v>
      </c>
      <c r="B22" s="92" t="str">
        <f>IF(список!B20="","",список!B20)</f>
        <v/>
      </c>
      <c r="C22" s="92">
        <f>IF(список!C20="","",список!C20)</f>
        <v>0</v>
      </c>
      <c r="D22" s="82"/>
      <c r="E22" s="82"/>
      <c r="F22" s="224"/>
      <c r="G22" s="225"/>
      <c r="H22" s="225"/>
      <c r="I22" s="225"/>
      <c r="J22" s="225"/>
      <c r="K22" s="82"/>
      <c r="L22" s="82"/>
      <c r="M22" s="210"/>
      <c r="N22" s="250" t="str">
        <f t="shared" si="0"/>
        <v/>
      </c>
      <c r="O22" s="251" t="str">
        <f t="shared" si="1"/>
        <v/>
      </c>
      <c r="P22" s="225"/>
      <c r="Q22" s="224"/>
      <c r="R22" s="225"/>
      <c r="S22" s="250" t="str">
        <f t="shared" si="2"/>
        <v/>
      </c>
      <c r="T22" s="251" t="str">
        <f t="shared" si="3"/>
        <v/>
      </c>
      <c r="U22" s="277"/>
      <c r="V22" s="93"/>
    </row>
    <row r="23" spans="1:22" ht="15.75">
      <c r="A23" s="81">
        <f>список!A21</f>
        <v>20</v>
      </c>
      <c r="B23" s="92" t="str">
        <f>IF(список!B21="","",список!B21)</f>
        <v/>
      </c>
      <c r="C23" s="92">
        <f>IF(список!C21="","",список!C21)</f>
        <v>0</v>
      </c>
      <c r="D23" s="82"/>
      <c r="E23" s="82"/>
      <c r="F23" s="224"/>
      <c r="G23" s="225"/>
      <c r="H23" s="225"/>
      <c r="I23" s="225"/>
      <c r="J23" s="225"/>
      <c r="K23" s="82"/>
      <c r="L23" s="82"/>
      <c r="M23" s="210"/>
      <c r="N23" s="250" t="str">
        <f t="shared" si="0"/>
        <v/>
      </c>
      <c r="O23" s="251" t="str">
        <f t="shared" si="1"/>
        <v/>
      </c>
      <c r="P23" s="225"/>
      <c r="Q23" s="224"/>
      <c r="R23" s="225"/>
      <c r="S23" s="250" t="str">
        <f t="shared" si="2"/>
        <v/>
      </c>
      <c r="T23" s="251" t="str">
        <f t="shared" si="3"/>
        <v/>
      </c>
      <c r="U23" s="277"/>
      <c r="V23" s="93"/>
    </row>
    <row r="24" spans="1:22" ht="15.75">
      <c r="A24" s="81">
        <f>список!A22</f>
        <v>21</v>
      </c>
      <c r="B24" s="92" t="str">
        <f>IF(список!B22="","",список!B22)</f>
        <v/>
      </c>
      <c r="C24" s="92">
        <f>IF(список!C22="","",список!C22)</f>
        <v>0</v>
      </c>
      <c r="D24" s="82"/>
      <c r="E24" s="82"/>
      <c r="F24" s="224"/>
      <c r="G24" s="225"/>
      <c r="H24" s="225"/>
      <c r="I24" s="225"/>
      <c r="J24" s="225"/>
      <c r="K24" s="82"/>
      <c r="L24" s="82"/>
      <c r="M24" s="210"/>
      <c r="N24" s="250" t="str">
        <f t="shared" si="0"/>
        <v/>
      </c>
      <c r="O24" s="251" t="str">
        <f t="shared" si="1"/>
        <v/>
      </c>
      <c r="P24" s="225"/>
      <c r="Q24" s="224"/>
      <c r="R24" s="225"/>
      <c r="S24" s="250" t="str">
        <f t="shared" si="2"/>
        <v/>
      </c>
      <c r="T24" s="251" t="str">
        <f t="shared" si="3"/>
        <v/>
      </c>
      <c r="U24" s="277"/>
      <c r="V24" s="93"/>
    </row>
    <row r="25" spans="1:22" ht="15.75">
      <c r="A25" s="81">
        <f>список!A23</f>
        <v>22</v>
      </c>
      <c r="B25" s="92" t="str">
        <f>IF(список!B23="","",список!B23)</f>
        <v/>
      </c>
      <c r="C25" s="92">
        <f>IF(список!C23="","",список!C23)</f>
        <v>0</v>
      </c>
      <c r="D25" s="82"/>
      <c r="E25" s="82"/>
      <c r="F25" s="224"/>
      <c r="G25" s="225"/>
      <c r="H25" s="225"/>
      <c r="I25" s="225"/>
      <c r="J25" s="225"/>
      <c r="K25" s="82"/>
      <c r="L25" s="82"/>
      <c r="M25" s="210"/>
      <c r="N25" s="250" t="str">
        <f t="shared" si="0"/>
        <v/>
      </c>
      <c r="O25" s="251" t="str">
        <f t="shared" si="1"/>
        <v/>
      </c>
      <c r="P25" s="225"/>
      <c r="Q25" s="224"/>
      <c r="R25" s="225"/>
      <c r="S25" s="250" t="str">
        <f t="shared" si="2"/>
        <v/>
      </c>
      <c r="T25" s="251" t="str">
        <f t="shared" si="3"/>
        <v/>
      </c>
      <c r="U25" s="277"/>
      <c r="V25" s="93"/>
    </row>
    <row r="26" spans="1:22" ht="15.75">
      <c r="A26" s="81">
        <f>список!A24</f>
        <v>23</v>
      </c>
      <c r="B26" s="92" t="str">
        <f>IF(список!B24="","",список!B24)</f>
        <v/>
      </c>
      <c r="C26" s="92">
        <f>IF(список!C24="","",список!C24)</f>
        <v>0</v>
      </c>
      <c r="D26" s="82"/>
      <c r="E26" s="82"/>
      <c r="F26" s="224"/>
      <c r="G26" s="225"/>
      <c r="H26" s="225"/>
      <c r="I26" s="225"/>
      <c r="J26" s="225"/>
      <c r="K26" s="82"/>
      <c r="L26" s="82"/>
      <c r="M26" s="210"/>
      <c r="N26" s="250" t="str">
        <f t="shared" si="0"/>
        <v/>
      </c>
      <c r="O26" s="251" t="str">
        <f t="shared" si="1"/>
        <v/>
      </c>
      <c r="P26" s="225"/>
      <c r="Q26" s="224"/>
      <c r="R26" s="225"/>
      <c r="S26" s="250" t="str">
        <f t="shared" si="2"/>
        <v/>
      </c>
      <c r="T26" s="251" t="str">
        <f t="shared" si="3"/>
        <v/>
      </c>
      <c r="U26" s="277"/>
      <c r="V26" s="93"/>
    </row>
    <row r="27" spans="1:22" ht="15.75">
      <c r="A27" s="81">
        <f>список!A25</f>
        <v>24</v>
      </c>
      <c r="B27" s="92" t="str">
        <f>IF(список!B25="","",список!B25)</f>
        <v/>
      </c>
      <c r="C27" s="92">
        <f>IF(список!C25="","",список!C25)</f>
        <v>0</v>
      </c>
      <c r="D27" s="82"/>
      <c r="E27" s="82"/>
      <c r="F27" s="224"/>
      <c r="G27" s="225"/>
      <c r="H27" s="225"/>
      <c r="I27" s="225"/>
      <c r="J27" s="225"/>
      <c r="K27" s="82"/>
      <c r="L27" s="82"/>
      <c r="M27" s="210"/>
      <c r="N27" s="250" t="str">
        <f t="shared" si="0"/>
        <v/>
      </c>
      <c r="O27" s="251" t="str">
        <f t="shared" si="1"/>
        <v/>
      </c>
      <c r="P27" s="225"/>
      <c r="Q27" s="224"/>
      <c r="R27" s="225"/>
      <c r="S27" s="250" t="str">
        <f t="shared" si="2"/>
        <v/>
      </c>
      <c r="T27" s="251" t="str">
        <f t="shared" si="3"/>
        <v/>
      </c>
      <c r="U27" s="277"/>
      <c r="V27" s="93"/>
    </row>
    <row r="28" spans="1:22" ht="15.75">
      <c r="A28" s="81">
        <f>список!A26</f>
        <v>25</v>
      </c>
      <c r="B28" s="92" t="str">
        <f>IF(список!B26="","",список!B26)</f>
        <v/>
      </c>
      <c r="C28" s="92">
        <f>IF(список!C26="","",список!C26)</f>
        <v>0</v>
      </c>
      <c r="D28" s="82"/>
      <c r="E28" s="82"/>
      <c r="F28" s="224"/>
      <c r="G28" s="225"/>
      <c r="H28" s="225"/>
      <c r="I28" s="225"/>
      <c r="J28" s="225"/>
      <c r="K28" s="82"/>
      <c r="L28" s="82"/>
      <c r="M28" s="210"/>
      <c r="N28" s="250" t="str">
        <f t="shared" si="0"/>
        <v/>
      </c>
      <c r="O28" s="251" t="str">
        <f t="shared" si="1"/>
        <v/>
      </c>
      <c r="P28" s="225"/>
      <c r="Q28" s="224"/>
      <c r="R28" s="225"/>
      <c r="S28" s="250" t="str">
        <f t="shared" si="2"/>
        <v/>
      </c>
      <c r="T28" s="251" t="str">
        <f t="shared" si="3"/>
        <v/>
      </c>
      <c r="U28" s="277"/>
      <c r="V28" s="93"/>
    </row>
    <row r="29" spans="1:22" ht="15.75">
      <c r="A29" s="81">
        <f>список!A27</f>
        <v>26</v>
      </c>
      <c r="B29" s="92" t="str">
        <f>IF(список!B27="","",список!B27)</f>
        <v/>
      </c>
      <c r="C29" s="92">
        <f>IF(список!C27="","",список!C27)</f>
        <v>0</v>
      </c>
      <c r="D29" s="82"/>
      <c r="E29" s="82"/>
      <c r="F29" s="224"/>
      <c r="G29" s="225"/>
      <c r="H29" s="225"/>
      <c r="I29" s="225"/>
      <c r="J29" s="225"/>
      <c r="K29" s="82"/>
      <c r="L29" s="82"/>
      <c r="M29" s="210"/>
      <c r="N29" s="250" t="str">
        <f t="shared" si="0"/>
        <v/>
      </c>
      <c r="O29" s="251" t="str">
        <f t="shared" si="1"/>
        <v/>
      </c>
      <c r="P29" s="225"/>
      <c r="Q29" s="224"/>
      <c r="R29" s="225"/>
      <c r="S29" s="250" t="str">
        <f t="shared" si="2"/>
        <v/>
      </c>
      <c r="T29" s="251" t="str">
        <f t="shared" si="3"/>
        <v/>
      </c>
      <c r="U29" s="277"/>
      <c r="V29" s="93"/>
    </row>
    <row r="30" spans="1:22" ht="15.75">
      <c r="A30" s="81">
        <f>список!A28</f>
        <v>27</v>
      </c>
      <c r="B30" s="92" t="str">
        <f>IF(список!B28="","",список!B28)</f>
        <v/>
      </c>
      <c r="C30" s="92">
        <f>IF(список!C28="","",список!C28)</f>
        <v>0</v>
      </c>
      <c r="D30" s="82"/>
      <c r="E30" s="82"/>
      <c r="F30" s="224"/>
      <c r="G30" s="225"/>
      <c r="H30" s="225"/>
      <c r="I30" s="225"/>
      <c r="J30" s="225"/>
      <c r="K30" s="82"/>
      <c r="L30" s="82"/>
      <c r="M30" s="210"/>
      <c r="N30" s="250" t="str">
        <f t="shared" si="0"/>
        <v/>
      </c>
      <c r="O30" s="251" t="str">
        <f t="shared" si="1"/>
        <v/>
      </c>
      <c r="P30" s="225"/>
      <c r="Q30" s="224"/>
      <c r="R30" s="225"/>
      <c r="S30" s="250" t="str">
        <f t="shared" si="2"/>
        <v/>
      </c>
      <c r="T30" s="251" t="str">
        <f t="shared" si="3"/>
        <v/>
      </c>
      <c r="U30" s="277"/>
      <c r="V30" s="93"/>
    </row>
    <row r="31" spans="1:22" ht="15.75">
      <c r="A31" s="81">
        <f>список!A29</f>
        <v>28</v>
      </c>
      <c r="B31" s="92" t="str">
        <f>IF(список!B29="","",список!B29)</f>
        <v/>
      </c>
      <c r="C31" s="92">
        <f>IF(список!C29="","",список!C29)</f>
        <v>0</v>
      </c>
      <c r="D31" s="82"/>
      <c r="E31" s="82"/>
      <c r="F31" s="224"/>
      <c r="G31" s="225"/>
      <c r="H31" s="225"/>
      <c r="I31" s="225"/>
      <c r="J31" s="225"/>
      <c r="K31" s="82"/>
      <c r="L31" s="82"/>
      <c r="M31" s="210"/>
      <c r="N31" s="250" t="str">
        <f t="shared" si="0"/>
        <v/>
      </c>
      <c r="O31" s="251" t="str">
        <f t="shared" si="1"/>
        <v/>
      </c>
      <c r="P31" s="225"/>
      <c r="Q31" s="224"/>
      <c r="R31" s="225"/>
      <c r="S31" s="250" t="str">
        <f t="shared" si="2"/>
        <v/>
      </c>
      <c r="T31" s="251" t="str">
        <f t="shared" si="3"/>
        <v/>
      </c>
      <c r="U31" s="277"/>
      <c r="V31" s="93"/>
    </row>
    <row r="32" spans="1:22" ht="15.75">
      <c r="A32" s="81">
        <f>список!A30</f>
        <v>29</v>
      </c>
      <c r="B32" s="92" t="str">
        <f>IF(список!B30="","",список!B30)</f>
        <v/>
      </c>
      <c r="C32" s="92">
        <f>IF(список!C30="","",список!C30)</f>
        <v>0</v>
      </c>
      <c r="D32" s="82"/>
      <c r="E32" s="82"/>
      <c r="F32" s="224"/>
      <c r="G32" s="225"/>
      <c r="H32" s="225"/>
      <c r="I32" s="225"/>
      <c r="J32" s="225"/>
      <c r="K32" s="82"/>
      <c r="L32" s="82"/>
      <c r="M32" s="210"/>
      <c r="N32" s="250" t="str">
        <f t="shared" si="0"/>
        <v/>
      </c>
      <c r="O32" s="251" t="str">
        <f t="shared" si="1"/>
        <v/>
      </c>
      <c r="P32" s="225"/>
      <c r="Q32" s="224"/>
      <c r="R32" s="225"/>
      <c r="S32" s="250" t="str">
        <f t="shared" si="2"/>
        <v/>
      </c>
      <c r="T32" s="251" t="str">
        <f t="shared" si="3"/>
        <v/>
      </c>
      <c r="U32" s="277"/>
      <c r="V32" s="93"/>
    </row>
    <row r="33" spans="1:22" ht="15.75">
      <c r="A33" s="81">
        <f>список!A31</f>
        <v>30</v>
      </c>
      <c r="B33" s="92" t="str">
        <f>IF(список!B31="","",список!B31)</f>
        <v/>
      </c>
      <c r="C33" s="92">
        <f>IF(список!C31="","",список!C31)</f>
        <v>0</v>
      </c>
      <c r="D33" s="82"/>
      <c r="E33" s="82"/>
      <c r="F33" s="224"/>
      <c r="G33" s="225"/>
      <c r="H33" s="225"/>
      <c r="I33" s="225"/>
      <c r="J33" s="225"/>
      <c r="K33" s="82"/>
      <c r="L33" s="82"/>
      <c r="M33" s="210"/>
      <c r="N33" s="250" t="str">
        <f t="shared" si="0"/>
        <v/>
      </c>
      <c r="O33" s="251" t="str">
        <f t="shared" si="1"/>
        <v/>
      </c>
      <c r="P33" s="225"/>
      <c r="Q33" s="224"/>
      <c r="R33" s="225"/>
      <c r="S33" s="250" t="str">
        <f t="shared" si="2"/>
        <v/>
      </c>
      <c r="T33" s="251" t="str">
        <f t="shared" si="3"/>
        <v/>
      </c>
      <c r="U33" s="277"/>
      <c r="V33" s="93"/>
    </row>
    <row r="34" spans="1:22" ht="15.75">
      <c r="A34" s="81">
        <f>список!A32</f>
        <v>31</v>
      </c>
      <c r="B34" s="92" t="str">
        <f>IF(список!B32="","",список!B32)</f>
        <v/>
      </c>
      <c r="C34" s="92">
        <f>IF(список!C32="","",список!C32)</f>
        <v>0</v>
      </c>
      <c r="D34" s="82"/>
      <c r="E34" s="82"/>
      <c r="F34" s="82"/>
      <c r="G34" s="82"/>
      <c r="H34" s="82"/>
      <c r="I34" s="82"/>
      <c r="J34" s="82"/>
      <c r="K34" s="82"/>
      <c r="L34" s="82"/>
      <c r="M34" s="210"/>
      <c r="N34" s="250" t="str">
        <f t="shared" si="0"/>
        <v/>
      </c>
      <c r="O34" s="251" t="str">
        <f t="shared" si="1"/>
        <v/>
      </c>
      <c r="P34" s="225"/>
      <c r="Q34" s="243"/>
      <c r="R34" s="225"/>
      <c r="S34" s="250" t="str">
        <f t="shared" si="2"/>
        <v/>
      </c>
      <c r="T34" s="251" t="str">
        <f t="shared" si="3"/>
        <v/>
      </c>
      <c r="U34" s="277"/>
      <c r="V34" s="93"/>
    </row>
    <row r="35" spans="1:22" ht="15.75">
      <c r="A35" s="81">
        <f>список!A33</f>
        <v>32</v>
      </c>
      <c r="B35" s="92" t="str">
        <f>IF(список!B33="","",список!B33)</f>
        <v/>
      </c>
      <c r="C35" s="92">
        <f>IF(список!C33="","",список!C33)</f>
        <v>0</v>
      </c>
      <c r="D35" s="82"/>
      <c r="E35" s="82"/>
      <c r="F35" s="82"/>
      <c r="G35" s="82"/>
      <c r="H35" s="82"/>
      <c r="I35" s="82"/>
      <c r="J35" s="82"/>
      <c r="K35" s="82"/>
      <c r="L35" s="82"/>
      <c r="M35" s="210"/>
      <c r="N35" s="250" t="str">
        <f t="shared" si="0"/>
        <v/>
      </c>
      <c r="O35" s="251" t="str">
        <f t="shared" si="1"/>
        <v/>
      </c>
      <c r="P35" s="225"/>
      <c r="Q35" s="243"/>
      <c r="R35" s="243"/>
      <c r="S35" s="250" t="str">
        <f t="shared" si="2"/>
        <v/>
      </c>
      <c r="T35" s="251" t="str">
        <f t="shared" si="3"/>
        <v/>
      </c>
      <c r="U35" s="277"/>
      <c r="V35" s="93"/>
    </row>
    <row r="36" spans="1:22" ht="15.75">
      <c r="A36" s="81">
        <f>список!A34</f>
        <v>33</v>
      </c>
      <c r="B36" s="92" t="str">
        <f>IF(список!B34="","",список!B34)</f>
        <v/>
      </c>
      <c r="C36" s="92">
        <f>IF(список!C34="","",список!C34)</f>
        <v>0</v>
      </c>
      <c r="D36" s="82"/>
      <c r="E36" s="82"/>
      <c r="F36" s="82"/>
      <c r="G36" s="82"/>
      <c r="H36" s="82"/>
      <c r="I36" s="82"/>
      <c r="J36" s="82"/>
      <c r="K36" s="82"/>
      <c r="L36" s="82"/>
      <c r="M36" s="210"/>
      <c r="N36" s="250" t="str">
        <f t="shared" si="0"/>
        <v/>
      </c>
      <c r="O36" s="251" t="str">
        <f t="shared" si="1"/>
        <v/>
      </c>
      <c r="P36" s="211"/>
      <c r="Q36" s="82"/>
      <c r="R36" s="210"/>
      <c r="S36" s="250" t="str">
        <f t="shared" si="2"/>
        <v/>
      </c>
      <c r="T36" s="251" t="str">
        <f t="shared" si="3"/>
        <v/>
      </c>
      <c r="U36" s="277"/>
      <c r="V36" s="93"/>
    </row>
    <row r="37" spans="1:22" ht="15.75">
      <c r="A37" s="81">
        <f>список!A35</f>
        <v>34</v>
      </c>
      <c r="B37" s="92" t="str">
        <f>IF(список!B35="","",список!B35)</f>
        <v/>
      </c>
      <c r="C37" s="92">
        <f>IF(список!C35="","",список!C35)</f>
        <v>0</v>
      </c>
      <c r="D37" s="83"/>
      <c r="E37" s="83"/>
      <c r="F37" s="83"/>
      <c r="G37" s="83"/>
      <c r="H37" s="83"/>
      <c r="I37" s="83"/>
      <c r="J37" s="83"/>
      <c r="K37" s="83"/>
      <c r="L37" s="83"/>
      <c r="M37" s="276"/>
      <c r="N37" s="250" t="str">
        <f t="shared" si="0"/>
        <v/>
      </c>
      <c r="O37" s="251" t="str">
        <f t="shared" si="1"/>
        <v/>
      </c>
      <c r="P37" s="273"/>
      <c r="Q37" s="83"/>
      <c r="R37" s="276"/>
      <c r="S37" s="250" t="str">
        <f t="shared" si="2"/>
        <v/>
      </c>
      <c r="T37" s="251" t="str">
        <f t="shared" si="3"/>
        <v/>
      </c>
      <c r="U37" s="277"/>
      <c r="V37" s="93"/>
    </row>
    <row r="38" spans="1:22" ht="15.75" thickBot="1">
      <c r="A38" s="81">
        <f>список!A36</f>
        <v>35</v>
      </c>
      <c r="B38" s="92" t="str">
        <f>IF(список!B36="","",список!B36)</f>
        <v/>
      </c>
      <c r="C38" s="92">
        <f>IF(список!C36="","",список!C36)</f>
        <v>0</v>
      </c>
      <c r="D38" s="83"/>
      <c r="E38" s="83"/>
      <c r="F38" s="83"/>
      <c r="G38" s="83"/>
      <c r="H38" s="83"/>
      <c r="I38" s="83"/>
      <c r="J38" s="83"/>
      <c r="K38" s="83"/>
      <c r="L38" s="83"/>
      <c r="M38" s="276"/>
      <c r="N38" s="252" t="str">
        <f t="shared" si="0"/>
        <v/>
      </c>
      <c r="O38" s="253" t="str">
        <f t="shared" si="1"/>
        <v/>
      </c>
      <c r="P38" s="273"/>
      <c r="Q38" s="83"/>
      <c r="R38" s="276"/>
      <c r="S38" s="252" t="str">
        <f t="shared" si="2"/>
        <v/>
      </c>
      <c r="T38" s="253" t="str">
        <f t="shared" si="3"/>
        <v/>
      </c>
      <c r="U38" s="119"/>
    </row>
    <row r="39" spans="1:22">
      <c r="N39" s="84"/>
      <c r="O39" s="84"/>
      <c r="S39" s="84"/>
      <c r="T39" s="84"/>
    </row>
  </sheetData>
  <sheetProtection password="CC6F" sheet="1" objects="1" scenarios="1" selectLockedCells="1"/>
  <mergeCells count="10">
    <mergeCell ref="U3:V3"/>
    <mergeCell ref="A1:T1"/>
    <mergeCell ref="D2:O2"/>
    <mergeCell ref="P2:T2"/>
    <mergeCell ref="U2:V2"/>
    <mergeCell ref="N3:O3"/>
    <mergeCell ref="S3:T3"/>
    <mergeCell ref="A2:A3"/>
    <mergeCell ref="B2:B3"/>
    <mergeCell ref="C2:C3"/>
  </mergeCells>
  <conditionalFormatting sqref="V4:V37">
    <cfRule type="containsText" dxfId="266" priority="7" operator="containsText" text="низкий">
      <formula>NOT(ISERROR(SEARCH("низкий",V4)))</formula>
    </cfRule>
    <cfRule type="containsText" dxfId="265" priority="8" operator="containsText" text="норма">
      <formula>NOT(ISERROR(SEARCH("норма",V4)))</formula>
    </cfRule>
    <cfRule type="containsText" dxfId="264" priority="9" operator="containsText" text="высокий">
      <formula>NOT(ISERROR(SEARCH("высокий",V4)))</formula>
    </cfRule>
  </conditionalFormatting>
  <conditionalFormatting sqref="V4:V37">
    <cfRule type="containsText" dxfId="263" priority="4" operator="containsText" text="высокий">
      <formula>NOT(ISERROR(SEARCH("высокий",V4)))</formula>
    </cfRule>
    <cfRule type="containsText" dxfId="262" priority="5" operator="containsText" text="норма">
      <formula>NOT(ISERROR(SEARCH("норма",V4)))</formula>
    </cfRule>
    <cfRule type="containsText" dxfId="261" priority="6" operator="containsText" text="низкий">
      <formula>NOT(ISERROR(SEARCH("низкий",V4)))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B47"/>
  <sheetViews>
    <sheetView topLeftCell="A26" zoomScale="80" zoomScaleNormal="80" workbookViewId="0">
      <selection activeCell="C39" sqref="C39"/>
    </sheetView>
  </sheetViews>
  <sheetFormatPr defaultColWidth="9.140625" defaultRowHeight="15"/>
  <cols>
    <col min="1" max="1" width="9.140625" style="81"/>
    <col min="2" max="2" width="27.140625" style="81" customWidth="1"/>
    <col min="3" max="3" width="9.140625" style="81"/>
    <col min="4" max="4" width="16.42578125" style="81" customWidth="1"/>
    <col min="5" max="5" width="13" style="81" customWidth="1"/>
    <col min="6" max="6" width="14.140625" style="81" customWidth="1"/>
    <col min="7" max="7" width="12.140625" style="81" customWidth="1"/>
    <col min="8" max="8" width="10.140625" style="81" customWidth="1"/>
    <col min="9" max="9" width="9.140625" style="81"/>
    <col min="10" max="10" width="10.28515625" style="81" customWidth="1"/>
    <col min="11" max="11" width="9.140625" style="81"/>
    <col min="12" max="13" width="10.7109375" style="81" customWidth="1"/>
    <col min="14" max="14" width="12.28515625" style="81" customWidth="1"/>
    <col min="15" max="15" width="11.28515625" style="81" customWidth="1"/>
    <col min="16" max="16" width="11.42578125" style="81" customWidth="1"/>
    <col min="17" max="17" width="12.140625" style="81" customWidth="1"/>
    <col min="18" max="18" width="11.7109375" style="81" customWidth="1"/>
    <col min="19" max="19" width="10.85546875" style="81" customWidth="1"/>
    <col min="20" max="20" width="10.5703125" style="81" customWidth="1"/>
    <col min="21" max="21" width="11" style="81" customWidth="1"/>
    <col min="22" max="22" width="10.7109375" style="81" customWidth="1"/>
    <col min="23" max="16384" width="9.140625" style="81"/>
  </cols>
  <sheetData>
    <row r="1" spans="1:54" ht="15.75" thickBot="1">
      <c r="A1" s="329" t="s">
        <v>118</v>
      </c>
      <c r="B1" s="329"/>
      <c r="C1" s="329"/>
      <c r="D1" s="329"/>
      <c r="E1" s="329"/>
      <c r="F1" s="329"/>
      <c r="G1" s="329"/>
      <c r="H1" s="329"/>
      <c r="I1" s="329"/>
      <c r="J1" s="329"/>
      <c r="K1" s="329"/>
      <c r="L1" s="329"/>
      <c r="M1" s="329"/>
      <c r="N1" s="329"/>
      <c r="O1" s="329"/>
      <c r="P1" s="329"/>
      <c r="Q1" s="329"/>
      <c r="R1" s="329"/>
      <c r="S1" s="329"/>
      <c r="T1" s="329"/>
      <c r="U1" s="337"/>
      <c r="V1" s="337"/>
      <c r="W1" s="337"/>
      <c r="X1" s="337"/>
      <c r="Y1" s="337"/>
      <c r="Z1" s="337"/>
      <c r="AA1" s="337"/>
      <c r="AB1" s="337"/>
    </row>
    <row r="2" spans="1:54" ht="43.5" customHeight="1" thickBot="1">
      <c r="A2" s="409" t="str">
        <f>список!A1</f>
        <v>№</v>
      </c>
      <c r="B2" s="409" t="str">
        <f>список!B1</f>
        <v>Фамилия, имя воспитанника</v>
      </c>
      <c r="C2" s="409" t="str">
        <f>список!C1</f>
        <v xml:space="preserve">дата </v>
      </c>
      <c r="D2" s="426" t="s">
        <v>258</v>
      </c>
      <c r="E2" s="427"/>
      <c r="F2" s="427"/>
      <c r="G2" s="428"/>
      <c r="H2" s="414" t="s">
        <v>125</v>
      </c>
      <c r="I2" s="415"/>
      <c r="J2" s="415"/>
      <c r="K2" s="415"/>
      <c r="L2" s="415"/>
      <c r="M2" s="416"/>
      <c r="N2" s="417" t="s">
        <v>133</v>
      </c>
      <c r="O2" s="418"/>
      <c r="P2" s="418"/>
      <c r="Q2" s="419"/>
      <c r="R2" s="420" t="s">
        <v>136</v>
      </c>
      <c r="S2" s="421"/>
      <c r="T2" s="422"/>
      <c r="U2" s="423" t="s">
        <v>138</v>
      </c>
      <c r="V2" s="424"/>
      <c r="W2" s="425"/>
      <c r="X2" s="103"/>
      <c r="Y2" s="411"/>
      <c r="Z2" s="412"/>
      <c r="AA2" s="412"/>
      <c r="AB2" s="412"/>
      <c r="AC2" s="412"/>
      <c r="AD2" s="413"/>
      <c r="AE2" s="103"/>
      <c r="AF2" s="103"/>
      <c r="AG2" s="103"/>
      <c r="AH2" s="103"/>
      <c r="AI2" s="103"/>
      <c r="AJ2" s="103"/>
      <c r="AK2" s="103"/>
      <c r="AL2" s="103"/>
      <c r="AM2" s="104"/>
      <c r="AN2" s="104"/>
      <c r="AO2" s="411"/>
      <c r="AP2" s="412"/>
      <c r="AQ2" s="412"/>
      <c r="AR2" s="412"/>
      <c r="AS2" s="412"/>
      <c r="AT2" s="412"/>
      <c r="AU2" s="412"/>
      <c r="AV2" s="412"/>
      <c r="AW2" s="412"/>
      <c r="AX2" s="412"/>
      <c r="AY2" s="412"/>
      <c r="AZ2" s="412"/>
    </row>
    <row r="3" spans="1:54" ht="197.25" customHeight="1" thickBot="1">
      <c r="A3" s="410"/>
      <c r="B3" s="410"/>
      <c r="C3" s="410"/>
      <c r="D3" s="108" t="s">
        <v>147</v>
      </c>
      <c r="E3" s="101" t="s">
        <v>141</v>
      </c>
      <c r="F3" s="101" t="s">
        <v>124</v>
      </c>
      <c r="G3" s="197"/>
      <c r="H3" s="141" t="s">
        <v>126</v>
      </c>
      <c r="I3" s="102" t="s">
        <v>144</v>
      </c>
      <c r="J3" s="102" t="s">
        <v>145</v>
      </c>
      <c r="K3" s="102" t="s">
        <v>146</v>
      </c>
      <c r="L3" s="102" t="s">
        <v>129</v>
      </c>
      <c r="M3" s="200"/>
      <c r="N3" s="212" t="s">
        <v>148</v>
      </c>
      <c r="O3" s="213" t="s">
        <v>149</v>
      </c>
      <c r="P3" s="214" t="s">
        <v>213</v>
      </c>
      <c r="Q3" s="215"/>
      <c r="R3" s="216" t="s">
        <v>150</v>
      </c>
      <c r="S3" s="217" t="s">
        <v>151</v>
      </c>
      <c r="T3" s="218"/>
      <c r="U3" s="202" t="s">
        <v>152</v>
      </c>
      <c r="V3" s="206" t="s">
        <v>153</v>
      </c>
      <c r="W3" s="209"/>
      <c r="X3" s="207"/>
      <c r="Y3" s="105"/>
      <c r="Z3" s="105"/>
      <c r="AA3" s="105"/>
      <c r="AB3" s="105"/>
      <c r="AC3" s="105"/>
      <c r="AD3" s="105"/>
      <c r="AE3" s="105"/>
      <c r="AF3" s="105"/>
      <c r="AG3" s="105"/>
      <c r="AH3" s="105"/>
      <c r="AI3" s="105"/>
      <c r="AJ3" s="105"/>
      <c r="AK3" s="105"/>
      <c r="AL3" s="105"/>
      <c r="AM3" s="106"/>
      <c r="AN3" s="106"/>
      <c r="AO3" s="105"/>
      <c r="AP3" s="105"/>
      <c r="AQ3" s="105"/>
      <c r="AR3" s="105"/>
      <c r="AS3" s="105"/>
      <c r="AT3" s="105"/>
      <c r="AU3" s="105"/>
      <c r="AV3" s="105"/>
      <c r="AW3" s="105"/>
      <c r="AX3" s="105"/>
      <c r="AY3" s="105"/>
      <c r="AZ3" s="105"/>
      <c r="BA3" s="105"/>
      <c r="BB3" s="106"/>
    </row>
    <row r="4" spans="1:54">
      <c r="A4" s="109">
        <f>список!A2</f>
        <v>1</v>
      </c>
      <c r="B4" s="143" t="str">
        <f>IF(список!B2="","",список!B2)</f>
        <v/>
      </c>
      <c r="C4" s="110" t="str">
        <f>IF(список!C2="","",список!C2)</f>
        <v/>
      </c>
      <c r="D4" s="89" t="str">
        <f>'Социально-коммуникативное разви'!R5</f>
        <v/>
      </c>
      <c r="E4" s="81" t="str">
        <f>'Социально-коммуникативное разви'!W5</f>
        <v/>
      </c>
      <c r="F4" s="86" t="str">
        <f>'Социально-коммуникативное разви'!AG5</f>
        <v/>
      </c>
      <c r="G4" s="198"/>
      <c r="H4" s="150" t="str">
        <f>'Познавательное развитие'!H5</f>
        <v/>
      </c>
      <c r="I4" s="84" t="str">
        <f>'Познавательное развитие'!M5</f>
        <v/>
      </c>
      <c r="J4" s="84" t="str">
        <f>'Познавательное развитие'!R5</f>
        <v/>
      </c>
      <c r="K4" s="84" t="str">
        <f>'Познавательное развитие'!X5</f>
        <v/>
      </c>
      <c r="L4" s="110" t="str">
        <f>'Познавательное развитие'!AG5</f>
        <v/>
      </c>
      <c r="M4" s="198"/>
      <c r="N4" s="119" t="str">
        <f>'Художественно-эстетическое разв'!S5</f>
        <v/>
      </c>
      <c r="O4" s="115" t="str">
        <f>'Художественно-эстетическое разв'!Z5</f>
        <v/>
      </c>
      <c r="P4" s="86" t="str">
        <f>'Художественно-эстетическое разв'!Z5</f>
        <v/>
      </c>
      <c r="Q4" s="203"/>
      <c r="R4" s="119" t="str">
        <f>'Речевое развитие'!I4</f>
        <v/>
      </c>
      <c r="S4" s="86" t="str">
        <f>'Речевое развитие'!P4</f>
        <v/>
      </c>
      <c r="T4" s="203"/>
      <c r="U4" s="119" t="str">
        <f>'Физическое развитие'!O4</f>
        <v/>
      </c>
      <c r="V4" s="86" t="str">
        <f>'Физическое развитие'!T4</f>
        <v/>
      </c>
      <c r="W4" s="203"/>
      <c r="X4" s="119"/>
    </row>
    <row r="5" spans="1:54">
      <c r="A5" s="96">
        <f>список!A3</f>
        <v>2</v>
      </c>
      <c r="B5" s="143" t="str">
        <f>IF(список!B3="","",список!B3)</f>
        <v/>
      </c>
      <c r="C5" s="86">
        <f>IF(список!C3="","",список!C3)</f>
        <v>0</v>
      </c>
      <c r="D5" s="89" t="str">
        <f>'Социально-коммуникативное разви'!R6</f>
        <v/>
      </c>
      <c r="E5" s="81" t="str">
        <f>'Социально-коммуникативное разви'!W6</f>
        <v/>
      </c>
      <c r="F5" s="86" t="str">
        <f>'Социально-коммуникативное разви'!AG6</f>
        <v/>
      </c>
      <c r="G5" s="198"/>
      <c r="H5" s="150" t="str">
        <f>'Познавательное развитие'!H6</f>
        <v/>
      </c>
      <c r="I5" s="84" t="str">
        <f>'Познавательное развитие'!M6</f>
        <v/>
      </c>
      <c r="J5" s="84" t="str">
        <f>'Познавательное развитие'!R6</f>
        <v/>
      </c>
      <c r="K5" s="84" t="str">
        <f>'Познавательное развитие'!X6</f>
        <v/>
      </c>
      <c r="L5" s="110" t="str">
        <f>'Познавательное развитие'!AG6</f>
        <v/>
      </c>
      <c r="M5" s="198"/>
      <c r="N5" s="119" t="str">
        <f>'Художественно-эстетическое разв'!S6</f>
        <v/>
      </c>
      <c r="O5" s="115" t="str">
        <f>'Художественно-эстетическое разв'!Z6</f>
        <v/>
      </c>
      <c r="P5" s="86" t="str">
        <f>'Художественно-эстетическое разв'!Z6</f>
        <v/>
      </c>
      <c r="Q5" s="203"/>
      <c r="R5" s="119" t="str">
        <f>'Речевое развитие'!I5</f>
        <v/>
      </c>
      <c r="S5" s="86" t="str">
        <f>'Речевое развитие'!P5</f>
        <v/>
      </c>
      <c r="T5" s="203"/>
      <c r="U5" s="119" t="str">
        <f>'Физическое развитие'!O5</f>
        <v/>
      </c>
      <c r="V5" s="86" t="str">
        <f>'Физическое развитие'!T5</f>
        <v/>
      </c>
      <c r="W5" s="203"/>
      <c r="X5" s="119"/>
    </row>
    <row r="6" spans="1:54">
      <c r="A6" s="96">
        <f>список!A4</f>
        <v>3</v>
      </c>
      <c r="B6" s="143" t="str">
        <f>IF(список!B4="","",список!B4)</f>
        <v/>
      </c>
      <c r="C6" s="86">
        <f>IF(список!C4="","",список!C4)</f>
        <v>0</v>
      </c>
      <c r="D6" s="89" t="str">
        <f>'Социально-коммуникативное разви'!R7</f>
        <v/>
      </c>
      <c r="E6" s="81" t="str">
        <f>'Социально-коммуникативное разви'!W7</f>
        <v/>
      </c>
      <c r="F6" s="86" t="str">
        <f>'Социально-коммуникативное разви'!AG7</f>
        <v/>
      </c>
      <c r="G6" s="198"/>
      <c r="H6" s="150" t="str">
        <f>'Познавательное развитие'!H7</f>
        <v/>
      </c>
      <c r="I6" s="84" t="str">
        <f>'Познавательное развитие'!M7</f>
        <v/>
      </c>
      <c r="J6" s="84" t="str">
        <f>'Познавательное развитие'!R7</f>
        <v/>
      </c>
      <c r="K6" s="84" t="str">
        <f>'Познавательное развитие'!X7</f>
        <v/>
      </c>
      <c r="L6" s="110" t="str">
        <f>'Познавательное развитие'!AG7</f>
        <v/>
      </c>
      <c r="M6" s="198"/>
      <c r="N6" s="119" t="str">
        <f>'Художественно-эстетическое разв'!S7</f>
        <v/>
      </c>
      <c r="O6" s="115" t="str">
        <f>'Художественно-эстетическое разв'!Z7</f>
        <v/>
      </c>
      <c r="P6" s="86" t="str">
        <f>'Художественно-эстетическое разв'!Z7</f>
        <v/>
      </c>
      <c r="Q6" s="203"/>
      <c r="R6" s="119" t="str">
        <f>'Речевое развитие'!I6</f>
        <v/>
      </c>
      <c r="S6" s="86" t="str">
        <f>'Речевое развитие'!P6</f>
        <v/>
      </c>
      <c r="T6" s="203"/>
      <c r="U6" s="119" t="str">
        <f>'Физическое развитие'!O6</f>
        <v/>
      </c>
      <c r="V6" s="86" t="str">
        <f>'Физическое развитие'!T6</f>
        <v/>
      </c>
      <c r="W6" s="203"/>
      <c r="X6" s="119"/>
    </row>
    <row r="7" spans="1:54">
      <c r="A7" s="96">
        <f>список!A5</f>
        <v>4</v>
      </c>
      <c r="B7" s="143" t="str">
        <f>IF(список!B5="","",список!B5)</f>
        <v/>
      </c>
      <c r="C7" s="86">
        <f>IF(список!C5="","",список!C5)</f>
        <v>0</v>
      </c>
      <c r="D7" s="89" t="str">
        <f>'Социально-коммуникативное разви'!R8</f>
        <v/>
      </c>
      <c r="E7" s="81" t="str">
        <f>'Социально-коммуникативное разви'!W8</f>
        <v/>
      </c>
      <c r="F7" s="86" t="str">
        <f>'Социально-коммуникативное разви'!AG8</f>
        <v/>
      </c>
      <c r="G7" s="198"/>
      <c r="H7" s="150" t="str">
        <f>'Познавательное развитие'!H8</f>
        <v/>
      </c>
      <c r="I7" s="84" t="str">
        <f>'Познавательное развитие'!M8</f>
        <v/>
      </c>
      <c r="J7" s="84" t="str">
        <f>'Познавательное развитие'!R8</f>
        <v/>
      </c>
      <c r="K7" s="84" t="str">
        <f>'Познавательное развитие'!X8</f>
        <v/>
      </c>
      <c r="L7" s="110" t="str">
        <f>'Познавательное развитие'!AG8</f>
        <v/>
      </c>
      <c r="M7" s="198"/>
      <c r="N7" s="119" t="str">
        <f>'Художественно-эстетическое разв'!S8</f>
        <v/>
      </c>
      <c r="O7" s="115" t="str">
        <f>'Художественно-эстетическое разв'!Z8</f>
        <v/>
      </c>
      <c r="P7" s="86" t="str">
        <f>'Художественно-эстетическое разв'!Z8</f>
        <v/>
      </c>
      <c r="Q7" s="203"/>
      <c r="R7" s="119" t="str">
        <f>'Речевое развитие'!I7</f>
        <v/>
      </c>
      <c r="S7" s="86" t="str">
        <f>'Речевое развитие'!P7</f>
        <v/>
      </c>
      <c r="T7" s="203"/>
      <c r="U7" s="119" t="str">
        <f>'Физическое развитие'!O7</f>
        <v/>
      </c>
      <c r="V7" s="86" t="str">
        <f>'Физическое развитие'!T7</f>
        <v/>
      </c>
      <c r="W7" s="203"/>
      <c r="X7" s="119"/>
    </row>
    <row r="8" spans="1:54">
      <c r="A8" s="96">
        <f>список!A6</f>
        <v>5</v>
      </c>
      <c r="B8" s="143" t="str">
        <f>IF(список!B6="","",список!B6)</f>
        <v/>
      </c>
      <c r="C8" s="86">
        <f>IF(список!C6="","",список!C6)</f>
        <v>0</v>
      </c>
      <c r="D8" s="89" t="str">
        <f>'Социально-коммуникативное разви'!R9</f>
        <v/>
      </c>
      <c r="E8" s="81" t="str">
        <f>'Социально-коммуникативное разви'!W9</f>
        <v/>
      </c>
      <c r="F8" s="86" t="str">
        <f>'Социально-коммуникативное разви'!AG9</f>
        <v/>
      </c>
      <c r="G8" s="198"/>
      <c r="H8" s="150" t="str">
        <f>'Познавательное развитие'!H9</f>
        <v/>
      </c>
      <c r="I8" s="84" t="str">
        <f>'Познавательное развитие'!M9</f>
        <v/>
      </c>
      <c r="J8" s="84" t="str">
        <f>'Познавательное развитие'!R9</f>
        <v/>
      </c>
      <c r="K8" s="84" t="str">
        <f>'Познавательное развитие'!X9</f>
        <v/>
      </c>
      <c r="L8" s="110" t="str">
        <f>'Познавательное развитие'!AG9</f>
        <v/>
      </c>
      <c r="M8" s="198"/>
      <c r="N8" s="119" t="str">
        <f>'Художественно-эстетическое разв'!S9</f>
        <v/>
      </c>
      <c r="O8" s="115" t="str">
        <f>'Художественно-эстетическое разв'!Z9</f>
        <v/>
      </c>
      <c r="P8" s="86" t="str">
        <f>'Художественно-эстетическое разв'!Z9</f>
        <v/>
      </c>
      <c r="Q8" s="203"/>
      <c r="R8" s="119" t="str">
        <f>'Речевое развитие'!I8</f>
        <v/>
      </c>
      <c r="S8" s="86" t="str">
        <f>'Речевое развитие'!P8</f>
        <v/>
      </c>
      <c r="T8" s="203"/>
      <c r="U8" s="119" t="str">
        <f>'Физическое развитие'!O8</f>
        <v/>
      </c>
      <c r="V8" s="86" t="str">
        <f>'Физическое развитие'!T8</f>
        <v/>
      </c>
      <c r="W8" s="203"/>
      <c r="X8" s="119"/>
    </row>
    <row r="9" spans="1:54">
      <c r="A9" s="96">
        <f>список!A7</f>
        <v>6</v>
      </c>
      <c r="B9" s="143" t="str">
        <f>IF(список!B7="","",список!B7)</f>
        <v/>
      </c>
      <c r="C9" s="86">
        <f>IF(список!C7="","",список!C7)</f>
        <v>0</v>
      </c>
      <c r="D9" s="89" t="str">
        <f>'Социально-коммуникативное разви'!R10</f>
        <v/>
      </c>
      <c r="E9" s="81" t="str">
        <f>'Социально-коммуникативное разви'!W10</f>
        <v/>
      </c>
      <c r="F9" s="86" t="str">
        <f>'Социально-коммуникативное разви'!AG10</f>
        <v/>
      </c>
      <c r="G9" s="198"/>
      <c r="H9" s="150" t="str">
        <f>'Познавательное развитие'!H10</f>
        <v/>
      </c>
      <c r="I9" s="84" t="str">
        <f>'Познавательное развитие'!M10</f>
        <v/>
      </c>
      <c r="J9" s="84" t="str">
        <f>'Познавательное развитие'!R10</f>
        <v/>
      </c>
      <c r="K9" s="84" t="str">
        <f>'Познавательное развитие'!X10</f>
        <v/>
      </c>
      <c r="L9" s="110" t="str">
        <f>'Познавательное развитие'!AG10</f>
        <v/>
      </c>
      <c r="M9" s="198"/>
      <c r="N9" s="119" t="str">
        <f>'Художественно-эстетическое разв'!S10</f>
        <v/>
      </c>
      <c r="O9" s="115" t="str">
        <f>'Художественно-эстетическое разв'!Z10</f>
        <v/>
      </c>
      <c r="P9" s="86" t="str">
        <f>'Художественно-эстетическое разв'!Z10</f>
        <v/>
      </c>
      <c r="Q9" s="203"/>
      <c r="R9" s="119" t="str">
        <f>'Речевое развитие'!I9</f>
        <v/>
      </c>
      <c r="S9" s="86" t="str">
        <f>'Речевое развитие'!P9</f>
        <v/>
      </c>
      <c r="T9" s="203"/>
      <c r="U9" s="119" t="str">
        <f>'Физическое развитие'!O9</f>
        <v/>
      </c>
      <c r="V9" s="86" t="str">
        <f>'Физическое развитие'!T9</f>
        <v/>
      </c>
      <c r="W9" s="203"/>
      <c r="X9" s="119"/>
    </row>
    <row r="10" spans="1:54">
      <c r="A10" s="96">
        <f>список!A8</f>
        <v>7</v>
      </c>
      <c r="B10" s="143" t="str">
        <f>IF(список!B8="","",список!B8)</f>
        <v/>
      </c>
      <c r="C10" s="86">
        <f>IF(список!C8="","",список!C8)</f>
        <v>0</v>
      </c>
      <c r="D10" s="89" t="str">
        <f>'Социально-коммуникативное разви'!R11</f>
        <v/>
      </c>
      <c r="E10" s="81" t="str">
        <f>'Социально-коммуникативное разви'!W11</f>
        <v/>
      </c>
      <c r="F10" s="86" t="str">
        <f>'Социально-коммуникативное разви'!AG11</f>
        <v/>
      </c>
      <c r="G10" s="198"/>
      <c r="H10" s="150" t="str">
        <f>'Познавательное развитие'!H11</f>
        <v/>
      </c>
      <c r="I10" s="84" t="str">
        <f>'Познавательное развитие'!M11</f>
        <v/>
      </c>
      <c r="J10" s="84" t="str">
        <f>'Познавательное развитие'!R11</f>
        <v/>
      </c>
      <c r="K10" s="84" t="str">
        <f>'Познавательное развитие'!X11</f>
        <v/>
      </c>
      <c r="L10" s="110" t="str">
        <f>'Познавательное развитие'!AG11</f>
        <v/>
      </c>
      <c r="M10" s="198"/>
      <c r="N10" s="119" t="str">
        <f>'Художественно-эстетическое разв'!S11</f>
        <v/>
      </c>
      <c r="O10" s="115" t="str">
        <f>'Художественно-эстетическое разв'!Z11</f>
        <v/>
      </c>
      <c r="P10" s="86" t="str">
        <f>'Художественно-эстетическое разв'!Z11</f>
        <v/>
      </c>
      <c r="Q10" s="203"/>
      <c r="R10" s="119" t="str">
        <f>'Речевое развитие'!I10</f>
        <v/>
      </c>
      <c r="S10" s="86" t="str">
        <f>'Речевое развитие'!P10</f>
        <v/>
      </c>
      <c r="T10" s="203"/>
      <c r="U10" s="119" t="str">
        <f>'Физическое развитие'!O10</f>
        <v/>
      </c>
      <c r="V10" s="86" t="str">
        <f>'Физическое развитие'!T10</f>
        <v/>
      </c>
      <c r="W10" s="203"/>
      <c r="X10" s="119"/>
    </row>
    <row r="11" spans="1:54">
      <c r="A11" s="96">
        <f>список!A9</f>
        <v>8</v>
      </c>
      <c r="B11" s="143" t="str">
        <f>IF(список!B9="","",список!B9)</f>
        <v/>
      </c>
      <c r="C11" s="86">
        <f>IF(список!C9="","",список!C9)</f>
        <v>0</v>
      </c>
      <c r="D11" s="89" t="str">
        <f>'Социально-коммуникативное разви'!R12</f>
        <v/>
      </c>
      <c r="E11" s="81" t="str">
        <f>'Социально-коммуникативное разви'!W12</f>
        <v/>
      </c>
      <c r="F11" s="86" t="str">
        <f>'Социально-коммуникативное разви'!AG12</f>
        <v/>
      </c>
      <c r="G11" s="198"/>
      <c r="H11" s="150" t="str">
        <f>'Познавательное развитие'!H12</f>
        <v/>
      </c>
      <c r="I11" s="84" t="str">
        <f>'Познавательное развитие'!M12</f>
        <v/>
      </c>
      <c r="J11" s="84" t="str">
        <f>'Познавательное развитие'!R12</f>
        <v/>
      </c>
      <c r="K11" s="84" t="str">
        <f>'Познавательное развитие'!X12</f>
        <v/>
      </c>
      <c r="L11" s="110" t="str">
        <f>'Познавательное развитие'!AG12</f>
        <v/>
      </c>
      <c r="M11" s="198"/>
      <c r="N11" s="119" t="str">
        <f>'Художественно-эстетическое разв'!S12</f>
        <v/>
      </c>
      <c r="O11" s="115" t="str">
        <f>'Художественно-эстетическое разв'!Z12</f>
        <v/>
      </c>
      <c r="P11" s="86" t="str">
        <f>'Художественно-эстетическое разв'!Z12</f>
        <v/>
      </c>
      <c r="Q11" s="203"/>
      <c r="R11" s="119" t="str">
        <f>'Речевое развитие'!I11</f>
        <v/>
      </c>
      <c r="S11" s="86" t="str">
        <f>'Речевое развитие'!P11</f>
        <v/>
      </c>
      <c r="T11" s="203"/>
      <c r="U11" s="119" t="str">
        <f>'Физическое развитие'!O11</f>
        <v/>
      </c>
      <c r="V11" s="86" t="str">
        <f>'Физическое развитие'!T11</f>
        <v/>
      </c>
      <c r="W11" s="203"/>
      <c r="X11" s="119"/>
    </row>
    <row r="12" spans="1:54">
      <c r="A12" s="96">
        <f>список!A10</f>
        <v>9</v>
      </c>
      <c r="B12" s="143" t="str">
        <f>IF(список!B10="","",список!B10)</f>
        <v/>
      </c>
      <c r="C12" s="86">
        <f>IF(список!C10="","",список!C10)</f>
        <v>0</v>
      </c>
      <c r="D12" s="89" t="str">
        <f>'Социально-коммуникативное разви'!R13</f>
        <v/>
      </c>
      <c r="E12" s="81" t="str">
        <f>'Социально-коммуникативное разви'!W13</f>
        <v/>
      </c>
      <c r="F12" s="86" t="str">
        <f>'Социально-коммуникативное разви'!AG13</f>
        <v/>
      </c>
      <c r="G12" s="198"/>
      <c r="H12" s="150" t="str">
        <f>'Познавательное развитие'!H13</f>
        <v/>
      </c>
      <c r="I12" s="84" t="str">
        <f>'Познавательное развитие'!M13</f>
        <v/>
      </c>
      <c r="J12" s="84" t="str">
        <f>'Познавательное развитие'!R13</f>
        <v/>
      </c>
      <c r="K12" s="84" t="str">
        <f>'Познавательное развитие'!X13</f>
        <v/>
      </c>
      <c r="L12" s="110" t="str">
        <f>'Познавательное развитие'!AG13</f>
        <v/>
      </c>
      <c r="M12" s="198"/>
      <c r="N12" s="119" t="str">
        <f>'Художественно-эстетическое разв'!S13</f>
        <v/>
      </c>
      <c r="O12" s="115" t="str">
        <f>'Художественно-эстетическое разв'!Z13</f>
        <v/>
      </c>
      <c r="P12" s="86" t="str">
        <f>'Художественно-эстетическое разв'!Z13</f>
        <v/>
      </c>
      <c r="Q12" s="203"/>
      <c r="R12" s="119" t="str">
        <f>'Речевое развитие'!I12</f>
        <v/>
      </c>
      <c r="S12" s="86" t="str">
        <f>'Речевое развитие'!P12</f>
        <v/>
      </c>
      <c r="T12" s="203"/>
      <c r="U12" s="119" t="str">
        <f>'Физическое развитие'!O12</f>
        <v/>
      </c>
      <c r="V12" s="86" t="str">
        <f>'Физическое развитие'!T12</f>
        <v/>
      </c>
      <c r="W12" s="203"/>
      <c r="X12" s="119"/>
    </row>
    <row r="13" spans="1:54">
      <c r="A13" s="96">
        <f>список!A11</f>
        <v>10</v>
      </c>
      <c r="B13" s="143" t="str">
        <f>IF(список!B11="","",список!B11)</f>
        <v/>
      </c>
      <c r="C13" s="86">
        <f>IF(список!C11="","",список!C11)</f>
        <v>0</v>
      </c>
      <c r="D13" s="89" t="str">
        <f>'Социально-коммуникативное разви'!R14</f>
        <v/>
      </c>
      <c r="E13" s="81" t="str">
        <f>'Социально-коммуникативное разви'!W14</f>
        <v/>
      </c>
      <c r="F13" s="86" t="str">
        <f>'Социально-коммуникативное разви'!AG14</f>
        <v/>
      </c>
      <c r="G13" s="198"/>
      <c r="H13" s="150" t="str">
        <f>'Познавательное развитие'!H14</f>
        <v/>
      </c>
      <c r="I13" s="84" t="str">
        <f>'Познавательное развитие'!M14</f>
        <v/>
      </c>
      <c r="J13" s="84" t="str">
        <f>'Познавательное развитие'!R14</f>
        <v/>
      </c>
      <c r="K13" s="84" t="str">
        <f>'Познавательное развитие'!X14</f>
        <v/>
      </c>
      <c r="L13" s="110" t="str">
        <f>'Познавательное развитие'!AG14</f>
        <v/>
      </c>
      <c r="M13" s="198"/>
      <c r="N13" s="119" t="str">
        <f>'Художественно-эстетическое разв'!S14</f>
        <v/>
      </c>
      <c r="O13" s="115" t="str">
        <f>'Художественно-эстетическое разв'!Z14</f>
        <v/>
      </c>
      <c r="P13" s="86" t="str">
        <f>'Художественно-эстетическое разв'!Z14</f>
        <v/>
      </c>
      <c r="Q13" s="203"/>
      <c r="R13" s="119" t="str">
        <f>'Речевое развитие'!I13</f>
        <v/>
      </c>
      <c r="S13" s="86" t="str">
        <f>'Речевое развитие'!P13</f>
        <v/>
      </c>
      <c r="T13" s="203"/>
      <c r="U13" s="119" t="str">
        <f>'Физическое развитие'!O13</f>
        <v/>
      </c>
      <c r="V13" s="86" t="str">
        <f>'Физическое развитие'!T13</f>
        <v/>
      </c>
      <c r="W13" s="203"/>
      <c r="X13" s="119"/>
    </row>
    <row r="14" spans="1:54">
      <c r="A14" s="96">
        <f>список!A12</f>
        <v>11</v>
      </c>
      <c r="B14" s="143" t="str">
        <f>IF(список!B12="","",список!B12)</f>
        <v/>
      </c>
      <c r="C14" s="86">
        <f>IF(список!C12="","",список!C12)</f>
        <v>0</v>
      </c>
      <c r="D14" s="89" t="str">
        <f>'Социально-коммуникативное разви'!R15</f>
        <v/>
      </c>
      <c r="E14" s="81" t="str">
        <f>'Социально-коммуникативное разви'!W15</f>
        <v/>
      </c>
      <c r="F14" s="86" t="str">
        <f>'Социально-коммуникативное разви'!AG15</f>
        <v/>
      </c>
      <c r="G14" s="198"/>
      <c r="H14" s="150" t="str">
        <f>'Познавательное развитие'!H15</f>
        <v/>
      </c>
      <c r="I14" s="84" t="str">
        <f>'Познавательное развитие'!M15</f>
        <v/>
      </c>
      <c r="J14" s="84" t="str">
        <f>'Познавательное развитие'!R15</f>
        <v/>
      </c>
      <c r="K14" s="84" t="str">
        <f>'Познавательное развитие'!X15</f>
        <v/>
      </c>
      <c r="L14" s="110" t="str">
        <f>'Познавательное развитие'!AG15</f>
        <v/>
      </c>
      <c r="M14" s="198"/>
      <c r="N14" s="119" t="str">
        <f>'Художественно-эстетическое разв'!S15</f>
        <v/>
      </c>
      <c r="O14" s="115" t="str">
        <f>'Художественно-эстетическое разв'!Z15</f>
        <v/>
      </c>
      <c r="P14" s="86" t="str">
        <f>'Художественно-эстетическое разв'!Z15</f>
        <v/>
      </c>
      <c r="Q14" s="203"/>
      <c r="R14" s="119" t="str">
        <f>'Речевое развитие'!I14</f>
        <v/>
      </c>
      <c r="S14" s="86" t="str">
        <f>'Речевое развитие'!P14</f>
        <v/>
      </c>
      <c r="T14" s="203"/>
      <c r="U14" s="119" t="str">
        <f>'Физическое развитие'!O14</f>
        <v/>
      </c>
      <c r="V14" s="86" t="str">
        <f>'Физическое развитие'!T14</f>
        <v/>
      </c>
      <c r="W14" s="203"/>
      <c r="X14" s="119"/>
    </row>
    <row r="15" spans="1:54">
      <c r="A15" s="96">
        <f>список!A13</f>
        <v>12</v>
      </c>
      <c r="B15" s="143" t="str">
        <f>IF(список!B13="","",список!B13)</f>
        <v/>
      </c>
      <c r="C15" s="86">
        <f>IF(список!C13="","",список!C13)</f>
        <v>0</v>
      </c>
      <c r="D15" s="89" t="str">
        <f>'Социально-коммуникативное разви'!R16</f>
        <v/>
      </c>
      <c r="E15" s="81" t="str">
        <f>'Социально-коммуникативное разви'!W16</f>
        <v/>
      </c>
      <c r="F15" s="86" t="str">
        <f>'Социально-коммуникативное разви'!AG16</f>
        <v/>
      </c>
      <c r="G15" s="198"/>
      <c r="H15" s="150" t="str">
        <f>'Познавательное развитие'!H16</f>
        <v/>
      </c>
      <c r="I15" s="84" t="str">
        <f>'Познавательное развитие'!M16</f>
        <v/>
      </c>
      <c r="J15" s="84" t="str">
        <f>'Познавательное развитие'!R16</f>
        <v/>
      </c>
      <c r="K15" s="84" t="str">
        <f>'Познавательное развитие'!X16</f>
        <v/>
      </c>
      <c r="L15" s="110" t="str">
        <f>'Познавательное развитие'!AG16</f>
        <v/>
      </c>
      <c r="M15" s="198"/>
      <c r="N15" s="119" t="str">
        <f>'Художественно-эстетическое разв'!S16</f>
        <v/>
      </c>
      <c r="O15" s="115" t="str">
        <f>'Художественно-эстетическое разв'!Z16</f>
        <v/>
      </c>
      <c r="P15" s="86" t="str">
        <f>'Художественно-эстетическое разв'!Z16</f>
        <v/>
      </c>
      <c r="Q15" s="203"/>
      <c r="R15" s="119" t="str">
        <f>'Речевое развитие'!I15</f>
        <v/>
      </c>
      <c r="S15" s="86" t="str">
        <f>'Речевое развитие'!P15</f>
        <v/>
      </c>
      <c r="T15" s="203"/>
      <c r="U15" s="119" t="str">
        <f>'Физическое развитие'!O15</f>
        <v/>
      </c>
      <c r="V15" s="86" t="str">
        <f>'Физическое развитие'!T15</f>
        <v/>
      </c>
      <c r="W15" s="203"/>
      <c r="X15" s="119"/>
    </row>
    <row r="16" spans="1:54">
      <c r="A16" s="96">
        <f>список!A14</f>
        <v>13</v>
      </c>
      <c r="B16" s="143" t="str">
        <f>IF(список!B14="","",список!B14)</f>
        <v/>
      </c>
      <c r="C16" s="86">
        <f>IF(список!C14="","",список!C14)</f>
        <v>0</v>
      </c>
      <c r="D16" s="89" t="str">
        <f>'Социально-коммуникативное разви'!R17</f>
        <v/>
      </c>
      <c r="E16" s="81" t="str">
        <f>'Социально-коммуникативное разви'!W17</f>
        <v/>
      </c>
      <c r="F16" s="86" t="str">
        <f>'Социально-коммуникативное разви'!AG17</f>
        <v/>
      </c>
      <c r="G16" s="198"/>
      <c r="H16" s="150" t="str">
        <f>'Познавательное развитие'!H17</f>
        <v/>
      </c>
      <c r="I16" s="84" t="str">
        <f>'Познавательное развитие'!M17</f>
        <v/>
      </c>
      <c r="J16" s="84" t="str">
        <f>'Познавательное развитие'!R17</f>
        <v/>
      </c>
      <c r="K16" s="84" t="str">
        <f>'Познавательное развитие'!X17</f>
        <v/>
      </c>
      <c r="L16" s="110" t="str">
        <f>'Познавательное развитие'!AG17</f>
        <v/>
      </c>
      <c r="M16" s="198"/>
      <c r="N16" s="119" t="str">
        <f>'Художественно-эстетическое разв'!S17</f>
        <v/>
      </c>
      <c r="O16" s="115" t="str">
        <f>'Художественно-эстетическое разв'!Z17</f>
        <v/>
      </c>
      <c r="P16" s="86" t="str">
        <f>'Художественно-эстетическое разв'!Z17</f>
        <v/>
      </c>
      <c r="Q16" s="203"/>
      <c r="R16" s="119" t="str">
        <f>'Речевое развитие'!I16</f>
        <v/>
      </c>
      <c r="S16" s="86" t="str">
        <f>'Речевое развитие'!P16</f>
        <v/>
      </c>
      <c r="T16" s="203"/>
      <c r="U16" s="119" t="str">
        <f>'Физическое развитие'!O16</f>
        <v/>
      </c>
      <c r="V16" s="86" t="str">
        <f>'Физическое развитие'!T16</f>
        <v/>
      </c>
      <c r="W16" s="203"/>
      <c r="X16" s="119"/>
    </row>
    <row r="17" spans="1:24">
      <c r="A17" s="96">
        <f>список!A15</f>
        <v>14</v>
      </c>
      <c r="B17" s="143" t="str">
        <f>IF(список!B15="","",список!B15)</f>
        <v/>
      </c>
      <c r="C17" s="86">
        <f>IF(список!C15="","",список!C15)</f>
        <v>0</v>
      </c>
      <c r="D17" s="89" t="str">
        <f>'Социально-коммуникативное разви'!R18</f>
        <v/>
      </c>
      <c r="E17" s="81" t="str">
        <f>'Социально-коммуникативное разви'!W18</f>
        <v/>
      </c>
      <c r="F17" s="86" t="str">
        <f>'Социально-коммуникативное разви'!AG18</f>
        <v/>
      </c>
      <c r="G17" s="198"/>
      <c r="H17" s="150" t="str">
        <f>'Познавательное развитие'!H18</f>
        <v/>
      </c>
      <c r="I17" s="84" t="str">
        <f>'Познавательное развитие'!M18</f>
        <v/>
      </c>
      <c r="J17" s="84" t="str">
        <f>'Познавательное развитие'!R18</f>
        <v/>
      </c>
      <c r="K17" s="84" t="str">
        <f>'Познавательное развитие'!X18</f>
        <v/>
      </c>
      <c r="L17" s="110" t="str">
        <f>'Познавательное развитие'!AG18</f>
        <v/>
      </c>
      <c r="M17" s="198"/>
      <c r="N17" s="119" t="str">
        <f>'Художественно-эстетическое разв'!S18</f>
        <v/>
      </c>
      <c r="O17" s="115" t="str">
        <f>'Художественно-эстетическое разв'!Z18</f>
        <v/>
      </c>
      <c r="P17" s="86" t="str">
        <f>'Художественно-эстетическое разв'!Z18</f>
        <v/>
      </c>
      <c r="Q17" s="203"/>
      <c r="R17" s="119" t="str">
        <f>'Речевое развитие'!I17</f>
        <v/>
      </c>
      <c r="S17" s="86" t="str">
        <f>'Речевое развитие'!P17</f>
        <v/>
      </c>
      <c r="T17" s="203"/>
      <c r="U17" s="119" t="str">
        <f>'Физическое развитие'!O17</f>
        <v/>
      </c>
      <c r="V17" s="86" t="str">
        <f>'Физическое развитие'!T17</f>
        <v/>
      </c>
      <c r="W17" s="203"/>
      <c r="X17" s="119"/>
    </row>
    <row r="18" spans="1:24">
      <c r="A18" s="96">
        <f>список!A16</f>
        <v>15</v>
      </c>
      <c r="B18" s="143" t="str">
        <f>IF(список!B16="","",список!B16)</f>
        <v/>
      </c>
      <c r="C18" s="86">
        <f>IF(список!C16="","",список!C16)</f>
        <v>0</v>
      </c>
      <c r="D18" s="89" t="str">
        <f>'Социально-коммуникативное разви'!R19</f>
        <v/>
      </c>
      <c r="E18" s="81" t="str">
        <f>'Социально-коммуникативное разви'!W19</f>
        <v/>
      </c>
      <c r="F18" s="86" t="str">
        <f>'Социально-коммуникативное разви'!AG19</f>
        <v/>
      </c>
      <c r="G18" s="198"/>
      <c r="H18" s="150" t="str">
        <f>'Познавательное развитие'!H19</f>
        <v/>
      </c>
      <c r="I18" s="84" t="str">
        <f>'Познавательное развитие'!M19</f>
        <v/>
      </c>
      <c r="J18" s="84" t="str">
        <f>'Познавательное развитие'!R19</f>
        <v/>
      </c>
      <c r="K18" s="84" t="str">
        <f>'Познавательное развитие'!X19</f>
        <v/>
      </c>
      <c r="L18" s="110" t="str">
        <f>'Познавательное развитие'!AG19</f>
        <v/>
      </c>
      <c r="M18" s="198"/>
      <c r="N18" s="119" t="str">
        <f>'Художественно-эстетическое разв'!S19</f>
        <v/>
      </c>
      <c r="O18" s="115" t="str">
        <f>'Художественно-эстетическое разв'!Z19</f>
        <v/>
      </c>
      <c r="P18" s="86" t="str">
        <f>'Художественно-эстетическое разв'!Z19</f>
        <v/>
      </c>
      <c r="Q18" s="203"/>
      <c r="R18" s="119" t="str">
        <f>'Речевое развитие'!I18</f>
        <v/>
      </c>
      <c r="S18" s="86" t="str">
        <f>'Речевое развитие'!P18</f>
        <v/>
      </c>
      <c r="T18" s="203"/>
      <c r="U18" s="119" t="str">
        <f>'Физическое развитие'!O18</f>
        <v/>
      </c>
      <c r="V18" s="86" t="str">
        <f>'Физическое развитие'!T18</f>
        <v/>
      </c>
      <c r="W18" s="203"/>
      <c r="X18" s="119"/>
    </row>
    <row r="19" spans="1:24">
      <c r="A19" s="96">
        <f>список!A17</f>
        <v>16</v>
      </c>
      <c r="B19" s="143" t="str">
        <f>IF(список!B17="","",список!B17)</f>
        <v/>
      </c>
      <c r="C19" s="86">
        <f>IF(список!C17="","",список!C17)</f>
        <v>0</v>
      </c>
      <c r="D19" s="89" t="str">
        <f>'Социально-коммуникативное разви'!R20</f>
        <v/>
      </c>
      <c r="E19" s="81" t="str">
        <f>'Социально-коммуникативное разви'!W20</f>
        <v/>
      </c>
      <c r="F19" s="86" t="str">
        <f>'Социально-коммуникативное разви'!AG20</f>
        <v/>
      </c>
      <c r="G19" s="198"/>
      <c r="H19" s="150" t="str">
        <f>'Познавательное развитие'!H20</f>
        <v/>
      </c>
      <c r="I19" s="84" t="str">
        <f>'Познавательное развитие'!M20</f>
        <v/>
      </c>
      <c r="J19" s="84" t="str">
        <f>'Познавательное развитие'!R20</f>
        <v/>
      </c>
      <c r="K19" s="84" t="str">
        <f>'Познавательное развитие'!X20</f>
        <v/>
      </c>
      <c r="L19" s="110" t="str">
        <f>'Познавательное развитие'!AG20</f>
        <v/>
      </c>
      <c r="M19" s="198"/>
      <c r="N19" s="119" t="str">
        <f>'Художественно-эстетическое разв'!S20</f>
        <v/>
      </c>
      <c r="O19" s="115" t="str">
        <f>'Художественно-эстетическое разв'!Z20</f>
        <v/>
      </c>
      <c r="P19" s="86" t="str">
        <f>'Художественно-эстетическое разв'!Z20</f>
        <v/>
      </c>
      <c r="Q19" s="203"/>
      <c r="R19" s="119" t="str">
        <f>'Речевое развитие'!I19</f>
        <v/>
      </c>
      <c r="S19" s="86" t="str">
        <f>'Речевое развитие'!P19</f>
        <v/>
      </c>
      <c r="T19" s="203"/>
      <c r="U19" s="119" t="str">
        <f>'Физическое развитие'!O19</f>
        <v/>
      </c>
      <c r="V19" s="86" t="str">
        <f>'Физическое развитие'!T19</f>
        <v/>
      </c>
      <c r="W19" s="203"/>
      <c r="X19" s="119"/>
    </row>
    <row r="20" spans="1:24">
      <c r="A20" s="96">
        <f>список!A18</f>
        <v>17</v>
      </c>
      <c r="B20" s="143" t="str">
        <f>IF(список!B18="","",список!B18)</f>
        <v/>
      </c>
      <c r="C20" s="86">
        <f>IF(список!C18="","",список!C18)</f>
        <v>0</v>
      </c>
      <c r="D20" s="89" t="str">
        <f>'Социально-коммуникативное разви'!R21</f>
        <v/>
      </c>
      <c r="E20" s="81" t="str">
        <f>'Социально-коммуникативное разви'!W21</f>
        <v/>
      </c>
      <c r="F20" s="86" t="str">
        <f>'Социально-коммуникативное разви'!AG21</f>
        <v/>
      </c>
      <c r="G20" s="198"/>
      <c r="H20" s="150" t="str">
        <f>'Познавательное развитие'!H21</f>
        <v/>
      </c>
      <c r="I20" s="84" t="str">
        <f>'Познавательное развитие'!M21</f>
        <v/>
      </c>
      <c r="J20" s="84" t="str">
        <f>'Познавательное развитие'!R21</f>
        <v/>
      </c>
      <c r="K20" s="84" t="str">
        <f>'Познавательное развитие'!X21</f>
        <v/>
      </c>
      <c r="L20" s="110" t="str">
        <f>'Познавательное развитие'!AG21</f>
        <v/>
      </c>
      <c r="M20" s="198"/>
      <c r="N20" s="119" t="str">
        <f>'Художественно-эстетическое разв'!S21</f>
        <v/>
      </c>
      <c r="O20" s="115" t="str">
        <f>'Художественно-эстетическое разв'!Z21</f>
        <v/>
      </c>
      <c r="P20" s="86" t="str">
        <f>'Художественно-эстетическое разв'!Z21</f>
        <v/>
      </c>
      <c r="Q20" s="203"/>
      <c r="R20" s="119" t="str">
        <f>'Речевое развитие'!I20</f>
        <v/>
      </c>
      <c r="S20" s="86" t="str">
        <f>'Речевое развитие'!P20</f>
        <v/>
      </c>
      <c r="T20" s="203"/>
      <c r="U20" s="119" t="str">
        <f>'Физическое развитие'!O20</f>
        <v/>
      </c>
      <c r="V20" s="86" t="str">
        <f>'Физическое развитие'!T20</f>
        <v/>
      </c>
      <c r="W20" s="203"/>
      <c r="X20" s="119"/>
    </row>
    <row r="21" spans="1:24">
      <c r="A21" s="96">
        <f>список!A19</f>
        <v>18</v>
      </c>
      <c r="B21" s="143" t="str">
        <f>IF(список!B19="","",список!B19)</f>
        <v/>
      </c>
      <c r="C21" s="86">
        <f>IF(список!C19="","",список!C19)</f>
        <v>0</v>
      </c>
      <c r="D21" s="89" t="str">
        <f>'Социально-коммуникативное разви'!R22</f>
        <v/>
      </c>
      <c r="E21" s="81" t="str">
        <f>'Социально-коммуникативное разви'!W22</f>
        <v/>
      </c>
      <c r="F21" s="86" t="str">
        <f>'Социально-коммуникативное разви'!AG22</f>
        <v/>
      </c>
      <c r="G21" s="198"/>
      <c r="H21" s="150" t="str">
        <f>'Познавательное развитие'!H22</f>
        <v/>
      </c>
      <c r="I21" s="84" t="str">
        <f>'Познавательное развитие'!M22</f>
        <v/>
      </c>
      <c r="J21" s="84" t="str">
        <f>'Познавательное развитие'!R22</f>
        <v/>
      </c>
      <c r="K21" s="84" t="str">
        <f>'Познавательное развитие'!X22</f>
        <v/>
      </c>
      <c r="L21" s="110" t="str">
        <f>'Познавательное развитие'!AG22</f>
        <v/>
      </c>
      <c r="M21" s="198"/>
      <c r="N21" s="119" t="str">
        <f>'Художественно-эстетическое разв'!S22</f>
        <v/>
      </c>
      <c r="O21" s="115" t="str">
        <f>'Художественно-эстетическое разв'!Z22</f>
        <v/>
      </c>
      <c r="P21" s="86" t="str">
        <f>'Художественно-эстетическое разв'!Z22</f>
        <v/>
      </c>
      <c r="Q21" s="203"/>
      <c r="R21" s="119" t="str">
        <f>'Речевое развитие'!I21</f>
        <v/>
      </c>
      <c r="S21" s="86" t="str">
        <f>'Речевое развитие'!P21</f>
        <v/>
      </c>
      <c r="T21" s="203"/>
      <c r="U21" s="119" t="str">
        <f>'Физическое развитие'!O21</f>
        <v/>
      </c>
      <c r="V21" s="86" t="str">
        <f>'Физическое развитие'!T21</f>
        <v/>
      </c>
      <c r="W21" s="203"/>
      <c r="X21" s="119"/>
    </row>
    <row r="22" spans="1:24">
      <c r="A22" s="96">
        <f>список!A20</f>
        <v>19</v>
      </c>
      <c r="B22" s="143" t="str">
        <f>IF(список!B20="","",список!B20)</f>
        <v/>
      </c>
      <c r="C22" s="86">
        <f>IF(список!C20="","",список!C20)</f>
        <v>0</v>
      </c>
      <c r="D22" s="89" t="str">
        <f>'Социально-коммуникативное разви'!R23</f>
        <v/>
      </c>
      <c r="E22" s="81" t="str">
        <f>'Социально-коммуникативное разви'!W23</f>
        <v/>
      </c>
      <c r="F22" s="86" t="str">
        <f>'Социально-коммуникативное разви'!AG23</f>
        <v/>
      </c>
      <c r="G22" s="198"/>
      <c r="H22" s="150" t="str">
        <f>'Познавательное развитие'!H23</f>
        <v/>
      </c>
      <c r="I22" s="84" t="str">
        <f>'Познавательное развитие'!M23</f>
        <v/>
      </c>
      <c r="J22" s="84" t="str">
        <f>'Познавательное развитие'!R23</f>
        <v/>
      </c>
      <c r="K22" s="84" t="str">
        <f>'Познавательное развитие'!X23</f>
        <v/>
      </c>
      <c r="L22" s="110" t="str">
        <f>'Познавательное развитие'!AG23</f>
        <v/>
      </c>
      <c r="M22" s="198"/>
      <c r="N22" s="119" t="str">
        <f>'Художественно-эстетическое разв'!S23</f>
        <v/>
      </c>
      <c r="O22" s="115" t="str">
        <f>'Художественно-эстетическое разв'!Z23</f>
        <v/>
      </c>
      <c r="P22" s="86" t="str">
        <f>'Художественно-эстетическое разв'!Z23</f>
        <v/>
      </c>
      <c r="Q22" s="203"/>
      <c r="R22" s="119" t="str">
        <f>'Речевое развитие'!I22</f>
        <v/>
      </c>
      <c r="S22" s="86" t="str">
        <f>'Речевое развитие'!P22</f>
        <v/>
      </c>
      <c r="T22" s="203"/>
      <c r="U22" s="119" t="str">
        <f>'Физическое развитие'!O22</f>
        <v/>
      </c>
      <c r="V22" s="86" t="str">
        <f>'Физическое развитие'!T22</f>
        <v/>
      </c>
      <c r="W22" s="203"/>
      <c r="X22" s="119"/>
    </row>
    <row r="23" spans="1:24">
      <c r="A23" s="96">
        <f>список!A21</f>
        <v>20</v>
      </c>
      <c r="B23" s="143" t="str">
        <f>IF(список!B21="","",список!B21)</f>
        <v/>
      </c>
      <c r="C23" s="86">
        <f>IF(список!C21="","",список!C21)</f>
        <v>0</v>
      </c>
      <c r="D23" s="89" t="str">
        <f>'Социально-коммуникативное разви'!R24</f>
        <v/>
      </c>
      <c r="E23" s="81" t="str">
        <f>'Социально-коммуникативное разви'!W24</f>
        <v/>
      </c>
      <c r="F23" s="86" t="str">
        <f>'Социально-коммуникативное разви'!AG24</f>
        <v/>
      </c>
      <c r="G23" s="198"/>
      <c r="H23" s="150" t="str">
        <f>'Познавательное развитие'!H24</f>
        <v/>
      </c>
      <c r="I23" s="84" t="str">
        <f>'Познавательное развитие'!M24</f>
        <v/>
      </c>
      <c r="J23" s="84" t="str">
        <f>'Познавательное развитие'!R24</f>
        <v/>
      </c>
      <c r="K23" s="84" t="str">
        <f>'Познавательное развитие'!X24</f>
        <v/>
      </c>
      <c r="L23" s="110" t="str">
        <f>'Познавательное развитие'!AG24</f>
        <v/>
      </c>
      <c r="M23" s="198"/>
      <c r="N23" s="119" t="str">
        <f>'Художественно-эстетическое разв'!S24</f>
        <v/>
      </c>
      <c r="O23" s="115" t="str">
        <f>'Художественно-эстетическое разв'!Z24</f>
        <v/>
      </c>
      <c r="P23" s="86" t="str">
        <f>'Художественно-эстетическое разв'!Z24</f>
        <v/>
      </c>
      <c r="Q23" s="203"/>
      <c r="R23" s="119" t="str">
        <f>'Речевое развитие'!I23</f>
        <v/>
      </c>
      <c r="S23" s="86" t="str">
        <f>'Речевое развитие'!P23</f>
        <v/>
      </c>
      <c r="T23" s="203"/>
      <c r="U23" s="119" t="str">
        <f>'Физическое развитие'!O23</f>
        <v/>
      </c>
      <c r="V23" s="86" t="str">
        <f>'Физическое развитие'!T23</f>
        <v/>
      </c>
      <c r="W23" s="203"/>
      <c r="X23" s="119"/>
    </row>
    <row r="24" spans="1:24">
      <c r="A24" s="96">
        <f>список!A22</f>
        <v>21</v>
      </c>
      <c r="B24" s="143" t="str">
        <f>IF(список!B22="","",список!B22)</f>
        <v/>
      </c>
      <c r="C24" s="86">
        <f>IF(список!C22="","",список!C22)</f>
        <v>0</v>
      </c>
      <c r="D24" s="89" t="str">
        <f>'Социально-коммуникативное разви'!R25</f>
        <v/>
      </c>
      <c r="E24" s="81" t="str">
        <f>'Социально-коммуникативное разви'!W25</f>
        <v/>
      </c>
      <c r="F24" s="86" t="str">
        <f>'Социально-коммуникативное разви'!AG25</f>
        <v/>
      </c>
      <c r="G24" s="198"/>
      <c r="H24" s="150" t="str">
        <f>'Познавательное развитие'!H25</f>
        <v/>
      </c>
      <c r="I24" s="84" t="str">
        <f>'Познавательное развитие'!M25</f>
        <v/>
      </c>
      <c r="J24" s="84" t="str">
        <f>'Познавательное развитие'!R25</f>
        <v/>
      </c>
      <c r="K24" s="84" t="str">
        <f>'Познавательное развитие'!X25</f>
        <v/>
      </c>
      <c r="L24" s="110" t="str">
        <f>'Познавательное развитие'!AG25</f>
        <v/>
      </c>
      <c r="M24" s="198"/>
      <c r="N24" s="119" t="str">
        <f>'Художественно-эстетическое разв'!S25</f>
        <v/>
      </c>
      <c r="O24" s="115" t="str">
        <f>'Художественно-эстетическое разв'!Z25</f>
        <v/>
      </c>
      <c r="P24" s="86" t="str">
        <f>'Художественно-эстетическое разв'!Z25</f>
        <v/>
      </c>
      <c r="Q24" s="203"/>
      <c r="R24" s="119" t="str">
        <f>'Речевое развитие'!I24</f>
        <v/>
      </c>
      <c r="S24" s="86" t="str">
        <f>'Речевое развитие'!P24</f>
        <v/>
      </c>
      <c r="T24" s="203"/>
      <c r="U24" s="119" t="str">
        <f>'Физическое развитие'!O24</f>
        <v/>
      </c>
      <c r="V24" s="86" t="str">
        <f>'Физическое развитие'!T24</f>
        <v/>
      </c>
      <c r="W24" s="203"/>
      <c r="X24" s="119"/>
    </row>
    <row r="25" spans="1:24">
      <c r="A25" s="96">
        <f>список!A23</f>
        <v>22</v>
      </c>
      <c r="B25" s="143" t="str">
        <f>IF(список!B23="","",список!B23)</f>
        <v/>
      </c>
      <c r="C25" s="86">
        <f>IF(список!C23="","",список!C23)</f>
        <v>0</v>
      </c>
      <c r="D25" s="89" t="str">
        <f>'Социально-коммуникативное разви'!R26</f>
        <v/>
      </c>
      <c r="E25" s="81" t="str">
        <f>'Социально-коммуникативное разви'!W26</f>
        <v/>
      </c>
      <c r="F25" s="86" t="str">
        <f>'Социально-коммуникативное разви'!AG26</f>
        <v/>
      </c>
      <c r="G25" s="198"/>
      <c r="H25" s="150" t="str">
        <f>'Познавательное развитие'!H26</f>
        <v/>
      </c>
      <c r="I25" s="84" t="str">
        <f>'Познавательное развитие'!M26</f>
        <v/>
      </c>
      <c r="J25" s="84" t="str">
        <f>'Познавательное развитие'!R26</f>
        <v/>
      </c>
      <c r="K25" s="84" t="str">
        <f>'Познавательное развитие'!X26</f>
        <v/>
      </c>
      <c r="L25" s="110" t="str">
        <f>'Познавательное развитие'!AG26</f>
        <v/>
      </c>
      <c r="M25" s="198"/>
      <c r="N25" s="119" t="str">
        <f>'Художественно-эстетическое разв'!S26</f>
        <v/>
      </c>
      <c r="O25" s="115" t="str">
        <f>'Художественно-эстетическое разв'!Z26</f>
        <v/>
      </c>
      <c r="P25" s="86" t="str">
        <f>'Художественно-эстетическое разв'!Z26</f>
        <v/>
      </c>
      <c r="Q25" s="203"/>
      <c r="R25" s="119" t="str">
        <f>'Речевое развитие'!I25</f>
        <v/>
      </c>
      <c r="S25" s="86" t="str">
        <f>'Речевое развитие'!P25</f>
        <v/>
      </c>
      <c r="T25" s="203"/>
      <c r="U25" s="119" t="str">
        <f>'Физическое развитие'!O25</f>
        <v/>
      </c>
      <c r="V25" s="86" t="str">
        <f>'Физическое развитие'!T25</f>
        <v/>
      </c>
      <c r="W25" s="203"/>
      <c r="X25" s="119"/>
    </row>
    <row r="26" spans="1:24">
      <c r="A26" s="96">
        <f>список!A24</f>
        <v>23</v>
      </c>
      <c r="B26" s="143" t="str">
        <f>IF(список!B24="","",список!B24)</f>
        <v/>
      </c>
      <c r="C26" s="86">
        <f>IF(список!C24="","",список!C24)</f>
        <v>0</v>
      </c>
      <c r="D26" s="89" t="str">
        <f>'Социально-коммуникативное разви'!R27</f>
        <v/>
      </c>
      <c r="E26" s="81" t="str">
        <f>'Социально-коммуникативное разви'!W27</f>
        <v/>
      </c>
      <c r="F26" s="86" t="str">
        <f>'Социально-коммуникативное разви'!AG27</f>
        <v/>
      </c>
      <c r="G26" s="198"/>
      <c r="H26" s="150" t="str">
        <f>'Познавательное развитие'!H27</f>
        <v/>
      </c>
      <c r="I26" s="84" t="str">
        <f>'Познавательное развитие'!M27</f>
        <v/>
      </c>
      <c r="J26" s="84" t="str">
        <f>'Познавательное развитие'!R27</f>
        <v/>
      </c>
      <c r="K26" s="84" t="str">
        <f>'Познавательное развитие'!X27</f>
        <v/>
      </c>
      <c r="L26" s="110" t="str">
        <f>'Познавательное развитие'!AG27</f>
        <v/>
      </c>
      <c r="M26" s="198"/>
      <c r="N26" s="119" t="str">
        <f>'Художественно-эстетическое разв'!S27</f>
        <v/>
      </c>
      <c r="O26" s="115" t="str">
        <f>'Художественно-эстетическое разв'!Z27</f>
        <v/>
      </c>
      <c r="P26" s="86" t="str">
        <f>'Художественно-эстетическое разв'!Z27</f>
        <v/>
      </c>
      <c r="Q26" s="203"/>
      <c r="R26" s="119" t="str">
        <f>'Речевое развитие'!I26</f>
        <v/>
      </c>
      <c r="S26" s="86" t="str">
        <f>'Речевое развитие'!P26</f>
        <v/>
      </c>
      <c r="T26" s="203"/>
      <c r="U26" s="119" t="str">
        <f>'Физическое развитие'!O26</f>
        <v/>
      </c>
      <c r="V26" s="86" t="str">
        <f>'Физическое развитие'!T26</f>
        <v/>
      </c>
      <c r="W26" s="203"/>
      <c r="X26" s="119"/>
    </row>
    <row r="27" spans="1:24">
      <c r="A27" s="96">
        <f>список!A25</f>
        <v>24</v>
      </c>
      <c r="B27" s="143" t="str">
        <f>IF(список!B25="","",список!B25)</f>
        <v/>
      </c>
      <c r="C27" s="86">
        <f>IF(список!C25="","",список!C25)</f>
        <v>0</v>
      </c>
      <c r="D27" s="89" t="str">
        <f>'Социально-коммуникативное разви'!R28</f>
        <v/>
      </c>
      <c r="E27" s="81" t="str">
        <f>'Социально-коммуникативное разви'!W28</f>
        <v/>
      </c>
      <c r="F27" s="86" t="str">
        <f>'Социально-коммуникативное разви'!AG28</f>
        <v/>
      </c>
      <c r="G27" s="198"/>
      <c r="H27" s="150" t="str">
        <f>'Познавательное развитие'!H28</f>
        <v/>
      </c>
      <c r="I27" s="84" t="str">
        <f>'Познавательное развитие'!M28</f>
        <v/>
      </c>
      <c r="J27" s="84" t="str">
        <f>'Познавательное развитие'!R28</f>
        <v/>
      </c>
      <c r="K27" s="84" t="str">
        <f>'Познавательное развитие'!X28</f>
        <v/>
      </c>
      <c r="L27" s="110" t="str">
        <f>'Познавательное развитие'!AG28</f>
        <v/>
      </c>
      <c r="M27" s="198"/>
      <c r="N27" s="119" t="str">
        <f>'Художественно-эстетическое разв'!S28</f>
        <v/>
      </c>
      <c r="O27" s="115" t="str">
        <f>'Художественно-эстетическое разв'!Z28</f>
        <v/>
      </c>
      <c r="P27" s="86" t="str">
        <f>'Художественно-эстетическое разв'!Z28</f>
        <v/>
      </c>
      <c r="Q27" s="203"/>
      <c r="R27" s="119" t="str">
        <f>'Речевое развитие'!I27</f>
        <v/>
      </c>
      <c r="S27" s="86" t="str">
        <f>'Речевое развитие'!P27</f>
        <v/>
      </c>
      <c r="T27" s="203"/>
      <c r="U27" s="119" t="str">
        <f>'Физическое развитие'!O27</f>
        <v/>
      </c>
      <c r="V27" s="86" t="str">
        <f>'Физическое развитие'!T27</f>
        <v/>
      </c>
      <c r="W27" s="203"/>
      <c r="X27" s="119"/>
    </row>
    <row r="28" spans="1:24">
      <c r="A28" s="96">
        <f>список!A26</f>
        <v>25</v>
      </c>
      <c r="B28" s="143" t="str">
        <f>IF(список!B26="","",список!B26)</f>
        <v/>
      </c>
      <c r="C28" s="86">
        <f>IF(список!C26="","",список!C26)</f>
        <v>0</v>
      </c>
      <c r="D28" s="89" t="str">
        <f>'Социально-коммуникативное разви'!R29</f>
        <v/>
      </c>
      <c r="E28" s="81" t="str">
        <f>'Социально-коммуникативное разви'!W29</f>
        <v/>
      </c>
      <c r="F28" s="86" t="str">
        <f>'Социально-коммуникативное разви'!AG29</f>
        <v/>
      </c>
      <c r="G28" s="198"/>
      <c r="H28" s="150" t="str">
        <f>'Познавательное развитие'!H29</f>
        <v/>
      </c>
      <c r="I28" s="84" t="str">
        <f>'Познавательное развитие'!M29</f>
        <v/>
      </c>
      <c r="J28" s="84" t="str">
        <f>'Познавательное развитие'!R29</f>
        <v/>
      </c>
      <c r="K28" s="84" t="str">
        <f>'Познавательное развитие'!X29</f>
        <v/>
      </c>
      <c r="L28" s="110" t="str">
        <f>'Познавательное развитие'!AG29</f>
        <v/>
      </c>
      <c r="M28" s="198"/>
      <c r="N28" s="119" t="str">
        <f>'Художественно-эстетическое разв'!S29</f>
        <v/>
      </c>
      <c r="O28" s="115" t="str">
        <f>'Художественно-эстетическое разв'!Z29</f>
        <v/>
      </c>
      <c r="P28" s="86" t="str">
        <f>'Художественно-эстетическое разв'!Z29</f>
        <v/>
      </c>
      <c r="Q28" s="203"/>
      <c r="R28" s="119" t="str">
        <f>'Речевое развитие'!I28</f>
        <v/>
      </c>
      <c r="S28" s="86" t="str">
        <f>'Речевое развитие'!P28</f>
        <v/>
      </c>
      <c r="T28" s="203"/>
      <c r="U28" s="119" t="str">
        <f>'Физическое развитие'!O28</f>
        <v/>
      </c>
      <c r="V28" s="86" t="str">
        <f>'Физическое развитие'!T28</f>
        <v/>
      </c>
      <c r="W28" s="203"/>
      <c r="X28" s="119"/>
    </row>
    <row r="29" spans="1:24">
      <c r="A29" s="96">
        <f>список!A27</f>
        <v>26</v>
      </c>
      <c r="B29" s="143" t="str">
        <f>IF(список!B27="","",список!B27)</f>
        <v/>
      </c>
      <c r="C29" s="86">
        <f>IF(список!C27="","",список!C27)</f>
        <v>0</v>
      </c>
      <c r="D29" s="89" t="str">
        <f>'Социально-коммуникативное разви'!R30</f>
        <v/>
      </c>
      <c r="E29" s="81" t="str">
        <f>'Социально-коммуникативное разви'!W30</f>
        <v/>
      </c>
      <c r="F29" s="86" t="str">
        <f>'Социально-коммуникативное разви'!AG30</f>
        <v/>
      </c>
      <c r="G29" s="198"/>
      <c r="H29" s="150" t="str">
        <f>'Познавательное развитие'!H30</f>
        <v/>
      </c>
      <c r="I29" s="84" t="str">
        <f>'Познавательное развитие'!M30</f>
        <v/>
      </c>
      <c r="J29" s="84" t="str">
        <f>'Познавательное развитие'!R30</f>
        <v/>
      </c>
      <c r="K29" s="84" t="str">
        <f>'Познавательное развитие'!X30</f>
        <v/>
      </c>
      <c r="L29" s="110" t="str">
        <f>'Познавательное развитие'!AG30</f>
        <v/>
      </c>
      <c r="M29" s="198"/>
      <c r="N29" s="119" t="str">
        <f>'Художественно-эстетическое разв'!S30</f>
        <v/>
      </c>
      <c r="O29" s="115" t="str">
        <f>'Художественно-эстетическое разв'!Z30</f>
        <v/>
      </c>
      <c r="P29" s="86" t="str">
        <f>'Художественно-эстетическое разв'!Z30</f>
        <v/>
      </c>
      <c r="Q29" s="203"/>
      <c r="R29" s="119" t="str">
        <f>'Речевое развитие'!I29</f>
        <v/>
      </c>
      <c r="S29" s="86" t="str">
        <f>'Речевое развитие'!P29</f>
        <v/>
      </c>
      <c r="T29" s="203"/>
      <c r="U29" s="119" t="str">
        <f>'Физическое развитие'!O29</f>
        <v/>
      </c>
      <c r="V29" s="86" t="str">
        <f>'Физическое развитие'!T29</f>
        <v/>
      </c>
      <c r="W29" s="203"/>
      <c r="X29" s="119"/>
    </row>
    <row r="30" spans="1:24">
      <c r="A30" s="96">
        <f>список!A28</f>
        <v>27</v>
      </c>
      <c r="B30" s="143" t="str">
        <f>IF(список!B28="","",список!B28)</f>
        <v/>
      </c>
      <c r="C30" s="86">
        <f>IF(список!C28="","",список!C28)</f>
        <v>0</v>
      </c>
      <c r="D30" s="89" t="str">
        <f>'Социально-коммуникативное разви'!R31</f>
        <v/>
      </c>
      <c r="E30" s="81" t="str">
        <f>'Социально-коммуникативное разви'!W31</f>
        <v/>
      </c>
      <c r="F30" s="86" t="str">
        <f>'Социально-коммуникативное разви'!AG31</f>
        <v/>
      </c>
      <c r="G30" s="198"/>
      <c r="H30" s="150" t="str">
        <f>'Познавательное развитие'!H31</f>
        <v/>
      </c>
      <c r="I30" s="84" t="str">
        <f>'Познавательное развитие'!M31</f>
        <v/>
      </c>
      <c r="J30" s="84" t="str">
        <f>'Познавательное развитие'!R31</f>
        <v/>
      </c>
      <c r="K30" s="84" t="str">
        <f>'Познавательное развитие'!X31</f>
        <v/>
      </c>
      <c r="L30" s="110" t="str">
        <f>'Познавательное развитие'!AG31</f>
        <v/>
      </c>
      <c r="M30" s="198"/>
      <c r="N30" s="119" t="str">
        <f>'Художественно-эстетическое разв'!S31</f>
        <v/>
      </c>
      <c r="O30" s="115" t="str">
        <f>'Художественно-эстетическое разв'!Z31</f>
        <v/>
      </c>
      <c r="P30" s="86" t="str">
        <f>'Художественно-эстетическое разв'!Z31</f>
        <v/>
      </c>
      <c r="Q30" s="203"/>
      <c r="R30" s="119" t="str">
        <f>'Речевое развитие'!I30</f>
        <v/>
      </c>
      <c r="S30" s="86" t="str">
        <f>'Речевое развитие'!P30</f>
        <v/>
      </c>
      <c r="T30" s="203"/>
      <c r="U30" s="119" t="str">
        <f>'Физическое развитие'!O30</f>
        <v/>
      </c>
      <c r="V30" s="86" t="str">
        <f>'Физическое развитие'!T30</f>
        <v/>
      </c>
      <c r="W30" s="203"/>
      <c r="X30" s="119"/>
    </row>
    <row r="31" spans="1:24">
      <c r="A31" s="96">
        <f>список!A29</f>
        <v>28</v>
      </c>
      <c r="B31" s="143" t="str">
        <f>IF(список!B29="","",список!B29)</f>
        <v/>
      </c>
      <c r="C31" s="86">
        <f>IF(список!C29="","",список!C29)</f>
        <v>0</v>
      </c>
      <c r="D31" s="89" t="str">
        <f>'Социально-коммуникативное разви'!R32</f>
        <v/>
      </c>
      <c r="E31" s="81" t="str">
        <f>'Социально-коммуникативное разви'!W32</f>
        <v/>
      </c>
      <c r="F31" s="86" t="str">
        <f>'Социально-коммуникативное разви'!AG32</f>
        <v/>
      </c>
      <c r="G31" s="198"/>
      <c r="H31" s="150" t="str">
        <f>'Познавательное развитие'!H32</f>
        <v/>
      </c>
      <c r="I31" s="84" t="str">
        <f>'Познавательное развитие'!M32</f>
        <v/>
      </c>
      <c r="J31" s="84" t="str">
        <f>'Познавательное развитие'!R32</f>
        <v/>
      </c>
      <c r="K31" s="84" t="str">
        <f>'Познавательное развитие'!X32</f>
        <v/>
      </c>
      <c r="L31" s="110" t="str">
        <f>'Познавательное развитие'!AG32</f>
        <v/>
      </c>
      <c r="M31" s="198"/>
      <c r="N31" s="119" t="str">
        <f>'Художественно-эстетическое разв'!S32</f>
        <v/>
      </c>
      <c r="O31" s="115" t="str">
        <f>'Художественно-эстетическое разв'!Z32</f>
        <v/>
      </c>
      <c r="P31" s="86" t="str">
        <f>'Художественно-эстетическое разв'!Z32</f>
        <v/>
      </c>
      <c r="Q31" s="203"/>
      <c r="R31" s="119" t="str">
        <f>'Речевое развитие'!I31</f>
        <v/>
      </c>
      <c r="S31" s="86" t="str">
        <f>'Речевое развитие'!P31</f>
        <v/>
      </c>
      <c r="T31" s="203"/>
      <c r="U31" s="119" t="str">
        <f>'Физическое развитие'!O31</f>
        <v/>
      </c>
      <c r="V31" s="86" t="str">
        <f>'Физическое развитие'!T31</f>
        <v/>
      </c>
      <c r="W31" s="203"/>
      <c r="X31" s="119"/>
    </row>
    <row r="32" spans="1:24">
      <c r="A32" s="96">
        <f>список!A30</f>
        <v>29</v>
      </c>
      <c r="B32" s="143" t="str">
        <f>IF(список!B30="","",список!B30)</f>
        <v/>
      </c>
      <c r="C32" s="86">
        <f>IF(список!C30="","",список!C30)</f>
        <v>0</v>
      </c>
      <c r="D32" s="89" t="str">
        <f>'Социально-коммуникативное разви'!R33</f>
        <v/>
      </c>
      <c r="E32" s="81" t="str">
        <f>'Социально-коммуникативное разви'!W33</f>
        <v/>
      </c>
      <c r="F32" s="86" t="str">
        <f>'Социально-коммуникативное разви'!AG33</f>
        <v/>
      </c>
      <c r="G32" s="198"/>
      <c r="H32" s="150" t="str">
        <f>'Познавательное развитие'!H33</f>
        <v/>
      </c>
      <c r="I32" s="84" t="str">
        <f>'Познавательное развитие'!M33</f>
        <v/>
      </c>
      <c r="J32" s="84" t="str">
        <f>'Познавательное развитие'!R33</f>
        <v/>
      </c>
      <c r="K32" s="84" t="str">
        <f>'Познавательное развитие'!X33</f>
        <v/>
      </c>
      <c r="L32" s="110" t="str">
        <f>'Познавательное развитие'!AG33</f>
        <v/>
      </c>
      <c r="M32" s="198"/>
      <c r="N32" s="119" t="str">
        <f>'Художественно-эстетическое разв'!S33</f>
        <v/>
      </c>
      <c r="O32" s="115" t="str">
        <f>'Художественно-эстетическое разв'!Z33</f>
        <v/>
      </c>
      <c r="P32" s="86" t="str">
        <f>'Художественно-эстетическое разв'!Z33</f>
        <v/>
      </c>
      <c r="Q32" s="203"/>
      <c r="R32" s="119" t="str">
        <f>'Речевое развитие'!I32</f>
        <v/>
      </c>
      <c r="S32" s="86" t="str">
        <f>'Речевое развитие'!P32</f>
        <v/>
      </c>
      <c r="T32" s="203"/>
      <c r="U32" s="119" t="str">
        <f>'Физическое развитие'!O32</f>
        <v/>
      </c>
      <c r="V32" s="86" t="str">
        <f>'Физическое развитие'!T32</f>
        <v/>
      </c>
      <c r="W32" s="203"/>
      <c r="X32" s="119"/>
    </row>
    <row r="33" spans="1:24">
      <c r="A33" s="96">
        <f>список!A31</f>
        <v>30</v>
      </c>
      <c r="B33" s="143" t="str">
        <f>IF(список!B31="","",список!B31)</f>
        <v/>
      </c>
      <c r="C33" s="86">
        <f>IF(список!C31="","",список!C31)</f>
        <v>0</v>
      </c>
      <c r="D33" s="89" t="str">
        <f>'Социально-коммуникативное разви'!R34</f>
        <v/>
      </c>
      <c r="E33" s="81" t="str">
        <f>'Социально-коммуникативное разви'!W34</f>
        <v/>
      </c>
      <c r="F33" s="86" t="str">
        <f>'Социально-коммуникативное разви'!AG34</f>
        <v/>
      </c>
      <c r="G33" s="198"/>
      <c r="H33" s="150" t="str">
        <f>'Познавательное развитие'!H34</f>
        <v/>
      </c>
      <c r="I33" s="84" t="str">
        <f>'Познавательное развитие'!M34</f>
        <v/>
      </c>
      <c r="J33" s="84" t="str">
        <f>'Познавательное развитие'!R34</f>
        <v/>
      </c>
      <c r="K33" s="84" t="str">
        <f>'Познавательное развитие'!X34</f>
        <v/>
      </c>
      <c r="L33" s="110" t="str">
        <f>'Познавательное развитие'!AG34</f>
        <v/>
      </c>
      <c r="M33" s="198"/>
      <c r="N33" s="119" t="str">
        <f>'Художественно-эстетическое разв'!S34</f>
        <v/>
      </c>
      <c r="O33" s="115" t="str">
        <f>'Художественно-эстетическое разв'!Z34</f>
        <v/>
      </c>
      <c r="P33" s="86" t="str">
        <f>'Художественно-эстетическое разв'!Z34</f>
        <v/>
      </c>
      <c r="Q33" s="203"/>
      <c r="R33" s="119" t="str">
        <f>'Речевое развитие'!I33</f>
        <v/>
      </c>
      <c r="S33" s="86" t="str">
        <f>'Речевое развитие'!P33</f>
        <v/>
      </c>
      <c r="T33" s="203"/>
      <c r="U33" s="119" t="str">
        <f>'Физическое развитие'!O33</f>
        <v/>
      </c>
      <c r="V33" s="86" t="str">
        <f>'Физическое развитие'!T33</f>
        <v/>
      </c>
      <c r="W33" s="203"/>
      <c r="X33" s="119"/>
    </row>
    <row r="34" spans="1:24">
      <c r="A34" s="96">
        <f>список!A32</f>
        <v>31</v>
      </c>
      <c r="B34" s="143" t="str">
        <f>IF(список!B32="","",список!B32)</f>
        <v/>
      </c>
      <c r="C34" s="86">
        <f>IF(список!C32="","",список!C32)</f>
        <v>0</v>
      </c>
      <c r="D34" s="89" t="str">
        <f>'Социально-коммуникативное разви'!R35</f>
        <v/>
      </c>
      <c r="E34" s="81" t="str">
        <f>'Социально-коммуникативное разви'!W35</f>
        <v/>
      </c>
      <c r="F34" s="86" t="str">
        <f>'Социально-коммуникативное разви'!AG35</f>
        <v/>
      </c>
      <c r="G34" s="198"/>
      <c r="H34" s="150" t="str">
        <f>'Познавательное развитие'!H35</f>
        <v/>
      </c>
      <c r="I34" s="84" t="str">
        <f>'Познавательное развитие'!M35</f>
        <v/>
      </c>
      <c r="J34" s="84" t="str">
        <f>'Познавательное развитие'!R35</f>
        <v/>
      </c>
      <c r="K34" s="84" t="str">
        <f>'Познавательное развитие'!X35</f>
        <v/>
      </c>
      <c r="L34" s="110" t="str">
        <f>'Познавательное развитие'!AG35</f>
        <v/>
      </c>
      <c r="M34" s="198"/>
      <c r="N34" s="119" t="str">
        <f>'Художественно-эстетическое разв'!S35</f>
        <v/>
      </c>
      <c r="O34" s="115" t="str">
        <f>'Художественно-эстетическое разв'!Z35</f>
        <v/>
      </c>
      <c r="P34" s="86" t="str">
        <f>'Художественно-эстетическое разв'!Z35</f>
        <v/>
      </c>
      <c r="Q34" s="203"/>
      <c r="R34" s="119" t="str">
        <f>'Речевое развитие'!I34</f>
        <v/>
      </c>
      <c r="S34" s="86" t="str">
        <f>'Речевое развитие'!P34</f>
        <v/>
      </c>
      <c r="T34" s="203"/>
      <c r="U34" s="119" t="str">
        <f>'Физическое развитие'!O34</f>
        <v/>
      </c>
      <c r="V34" s="86" t="str">
        <f>'Физическое развитие'!T34</f>
        <v/>
      </c>
      <c r="W34" s="203"/>
      <c r="X34" s="119"/>
    </row>
    <row r="35" spans="1:24">
      <c r="A35" s="96">
        <f>список!A33</f>
        <v>32</v>
      </c>
      <c r="B35" s="143" t="str">
        <f>IF(список!B33="","",список!B33)</f>
        <v/>
      </c>
      <c r="C35" s="86">
        <f>IF(список!C33="","",список!C33)</f>
        <v>0</v>
      </c>
      <c r="D35" s="89" t="str">
        <f>'Социально-коммуникативное разви'!R36</f>
        <v/>
      </c>
      <c r="E35" s="81" t="str">
        <f>'Социально-коммуникативное разви'!W36</f>
        <v/>
      </c>
      <c r="F35" s="86" t="str">
        <f>'Социально-коммуникативное разви'!AG36</f>
        <v/>
      </c>
      <c r="G35" s="198"/>
      <c r="H35" s="150" t="str">
        <f>'Познавательное развитие'!H36</f>
        <v/>
      </c>
      <c r="I35" s="84" t="str">
        <f>'Познавательное развитие'!M36</f>
        <v/>
      </c>
      <c r="J35" s="84" t="str">
        <f>'Познавательное развитие'!R36</f>
        <v/>
      </c>
      <c r="K35" s="84" t="str">
        <f>'Познавательное развитие'!X36</f>
        <v/>
      </c>
      <c r="L35" s="110" t="str">
        <f>'Познавательное развитие'!AG36</f>
        <v/>
      </c>
      <c r="M35" s="198"/>
      <c r="N35" s="119" t="str">
        <f>'Художественно-эстетическое разв'!S36</f>
        <v/>
      </c>
      <c r="O35" s="115" t="str">
        <f>'Художественно-эстетическое разв'!Z36</f>
        <v/>
      </c>
      <c r="P35" s="86" t="str">
        <f>'Художественно-эстетическое разв'!Z36</f>
        <v/>
      </c>
      <c r="Q35" s="203"/>
      <c r="R35" s="119" t="str">
        <f>'Речевое развитие'!I35</f>
        <v/>
      </c>
      <c r="S35" s="86" t="str">
        <f>'Речевое развитие'!P35</f>
        <v/>
      </c>
      <c r="T35" s="203"/>
      <c r="U35" s="119" t="str">
        <f>'Физическое развитие'!O35</f>
        <v/>
      </c>
      <c r="V35" s="86" t="str">
        <f>'Физическое развитие'!T35</f>
        <v/>
      </c>
      <c r="W35" s="203"/>
      <c r="X35" s="119"/>
    </row>
    <row r="36" spans="1:24">
      <c r="A36" s="96">
        <f>список!A34</f>
        <v>33</v>
      </c>
      <c r="B36" s="143" t="str">
        <f>IF(список!B34="","",список!B34)</f>
        <v/>
      </c>
      <c r="C36" s="86">
        <f>IF(список!C34="","",список!C34)</f>
        <v>0</v>
      </c>
      <c r="D36" s="89" t="str">
        <f>'Социально-коммуникативное разви'!R37</f>
        <v/>
      </c>
      <c r="E36" s="81" t="str">
        <f>'Социально-коммуникативное разви'!W37</f>
        <v/>
      </c>
      <c r="F36" s="86" t="str">
        <f>'Социально-коммуникативное разви'!AG37</f>
        <v/>
      </c>
      <c r="G36" s="198"/>
      <c r="H36" s="150" t="str">
        <f>'Познавательное развитие'!H37</f>
        <v/>
      </c>
      <c r="I36" s="84" t="str">
        <f>'Познавательное развитие'!M37</f>
        <v/>
      </c>
      <c r="J36" s="84" t="str">
        <f>'Познавательное развитие'!R37</f>
        <v/>
      </c>
      <c r="K36" s="84" t="str">
        <f>'Познавательное развитие'!X37</f>
        <v/>
      </c>
      <c r="L36" s="110" t="str">
        <f>'Познавательное развитие'!AG37</f>
        <v/>
      </c>
      <c r="M36" s="198"/>
      <c r="N36" s="119" t="str">
        <f>'Художественно-эстетическое разв'!S37</f>
        <v/>
      </c>
      <c r="O36" s="115" t="str">
        <f>'Художественно-эстетическое разв'!Z37</f>
        <v/>
      </c>
      <c r="P36" s="86" t="str">
        <f>'Художественно-эстетическое разв'!Z37</f>
        <v/>
      </c>
      <c r="Q36" s="203"/>
      <c r="R36" s="119" t="str">
        <f>'Речевое развитие'!I36</f>
        <v/>
      </c>
      <c r="S36" s="86" t="str">
        <f>'Речевое развитие'!P36</f>
        <v/>
      </c>
      <c r="T36" s="203"/>
      <c r="U36" s="119" t="str">
        <f>'Физическое развитие'!O36</f>
        <v/>
      </c>
      <c r="V36" s="86" t="str">
        <f>'Физическое развитие'!T36</f>
        <v/>
      </c>
      <c r="W36" s="203"/>
      <c r="X36" s="119"/>
    </row>
    <row r="37" spans="1:24">
      <c r="A37" s="96">
        <f>список!A35</f>
        <v>34</v>
      </c>
      <c r="B37" s="143" t="str">
        <f>IF(список!B35="","",список!B35)</f>
        <v/>
      </c>
      <c r="C37" s="86">
        <f>IF(список!C35="","",список!C35)</f>
        <v>0</v>
      </c>
      <c r="D37" s="89" t="str">
        <f>'Социально-коммуникативное разви'!R38</f>
        <v/>
      </c>
      <c r="E37" s="81" t="str">
        <f>'Социально-коммуникативное разви'!W38</f>
        <v/>
      </c>
      <c r="F37" s="86" t="str">
        <f>'Социально-коммуникативное разви'!AG38</f>
        <v/>
      </c>
      <c r="G37" s="198"/>
      <c r="H37" s="150" t="str">
        <f>'Познавательное развитие'!H38</f>
        <v/>
      </c>
      <c r="I37" s="84" t="str">
        <f>'Познавательное развитие'!M38</f>
        <v/>
      </c>
      <c r="J37" s="84" t="str">
        <f>'Познавательное развитие'!R38</f>
        <v/>
      </c>
      <c r="K37" s="84" t="str">
        <f>'Познавательное развитие'!X38</f>
        <v/>
      </c>
      <c r="L37" s="110" t="str">
        <f>'Познавательное развитие'!AG38</f>
        <v/>
      </c>
      <c r="M37" s="198"/>
      <c r="N37" s="119" t="str">
        <f>'Художественно-эстетическое разв'!S38</f>
        <v/>
      </c>
      <c r="O37" s="115" t="str">
        <f>'Художественно-эстетическое разв'!Z38</f>
        <v/>
      </c>
      <c r="P37" s="86" t="str">
        <f>'Художественно-эстетическое разв'!Z38</f>
        <v/>
      </c>
      <c r="Q37" s="203"/>
      <c r="R37" s="119" t="str">
        <f>'Речевое развитие'!I37</f>
        <v/>
      </c>
      <c r="S37" s="86" t="str">
        <f>'Речевое развитие'!P37</f>
        <v/>
      </c>
      <c r="T37" s="203"/>
      <c r="U37" s="119" t="str">
        <f>'Физическое развитие'!O37</f>
        <v/>
      </c>
      <c r="V37" s="86" t="str">
        <f>'Физическое развитие'!T37</f>
        <v/>
      </c>
      <c r="W37" s="203"/>
      <c r="X37" s="119"/>
    </row>
    <row r="38" spans="1:24">
      <c r="A38" s="96">
        <f>список!A36</f>
        <v>35</v>
      </c>
      <c r="B38" s="143" t="str">
        <f>IF(список!B36="","",список!B36)</f>
        <v/>
      </c>
      <c r="C38" s="86">
        <f>IF(список!C36="","",список!C36)</f>
        <v>0</v>
      </c>
      <c r="D38" s="89" t="str">
        <f>'Социально-коммуникативное разви'!R39</f>
        <v/>
      </c>
      <c r="E38" s="81" t="str">
        <f>'Социально-коммуникативное разви'!W39</f>
        <v/>
      </c>
      <c r="F38" s="86" t="str">
        <f>'Социально-коммуникативное разви'!AG39</f>
        <v/>
      </c>
      <c r="G38" s="198"/>
      <c r="H38" s="150" t="str">
        <f>'Познавательное развитие'!H39</f>
        <v/>
      </c>
      <c r="I38" s="84" t="str">
        <f>'Познавательное развитие'!M39</f>
        <v/>
      </c>
      <c r="J38" s="84" t="str">
        <f>'Познавательное развитие'!R39</f>
        <v/>
      </c>
      <c r="K38" s="84" t="str">
        <f>'Познавательное развитие'!X39</f>
        <v/>
      </c>
      <c r="L38" s="110" t="str">
        <f>'Познавательное развитие'!AG39</f>
        <v/>
      </c>
      <c r="M38" s="198"/>
      <c r="N38" s="119" t="str">
        <f>'Художественно-эстетическое разв'!S39</f>
        <v/>
      </c>
      <c r="O38" s="115" t="str">
        <f>'Художественно-эстетическое разв'!Z39</f>
        <v/>
      </c>
      <c r="P38" s="86" t="str">
        <f>'Художественно-эстетическое разв'!Z39</f>
        <v/>
      </c>
      <c r="Q38" s="203"/>
      <c r="R38" s="119" t="str">
        <f>'Речевое развитие'!I38</f>
        <v/>
      </c>
      <c r="S38" s="86" t="str">
        <f>'Речевое развитие'!P38</f>
        <v/>
      </c>
      <c r="T38" s="203"/>
      <c r="U38" s="119" t="str">
        <f>'Физическое развитие'!O38</f>
        <v/>
      </c>
      <c r="V38" s="86" t="str">
        <f>'Физическое развитие'!T38</f>
        <v/>
      </c>
      <c r="W38" s="203"/>
      <c r="X38" s="119"/>
    </row>
    <row r="39" spans="1:24" ht="29.25">
      <c r="A39" s="96"/>
      <c r="B39" s="226" t="s">
        <v>259</v>
      </c>
      <c r="C39" s="227"/>
      <c r="D39" s="89"/>
      <c r="F39" s="86"/>
      <c r="G39" s="198"/>
      <c r="H39" s="150"/>
      <c r="I39" s="84"/>
      <c r="J39" s="84"/>
      <c r="K39" s="84"/>
      <c r="L39" s="110"/>
      <c r="M39" s="198"/>
      <c r="N39" s="119"/>
      <c r="O39" s="115"/>
      <c r="P39" s="86"/>
      <c r="Q39" s="203"/>
      <c r="R39" s="119"/>
      <c r="S39" s="86"/>
      <c r="T39" s="203"/>
      <c r="U39" s="119"/>
      <c r="V39" s="86"/>
      <c r="W39" s="203"/>
      <c r="X39" s="119"/>
    </row>
    <row r="40" spans="1:24">
      <c r="C40" s="86" t="s">
        <v>228</v>
      </c>
      <c r="D40" s="89">
        <f>COUNTIF(D$4:D$38,$C$40)</f>
        <v>0</v>
      </c>
      <c r="E40" s="89">
        <f t="shared" ref="E40:F40" si="0">COUNTIF(E$4:E$38,$C$40)</f>
        <v>0</v>
      </c>
      <c r="F40" s="89">
        <f t="shared" si="0"/>
        <v>0</v>
      </c>
      <c r="G40" s="199">
        <f>AVERAGE(D40:F40)</f>
        <v>0</v>
      </c>
      <c r="H40" s="150">
        <f>COUNTIF(H$4:H$38,$C$40)</f>
        <v>0</v>
      </c>
      <c r="I40" s="150">
        <f t="shared" ref="I40:L40" si="1">COUNTIF(I$4:I$38,$C$40)</f>
        <v>0</v>
      </c>
      <c r="J40" s="150">
        <f t="shared" si="1"/>
        <v>0</v>
      </c>
      <c r="K40" s="150">
        <f t="shared" si="1"/>
        <v>0</v>
      </c>
      <c r="L40" s="150">
        <f t="shared" si="1"/>
        <v>0</v>
      </c>
      <c r="M40" s="201">
        <f>AVERAGE(H40:L40)</f>
        <v>0</v>
      </c>
      <c r="N40" s="119">
        <f>COUNTIF(N$4:N$38,$C$40)</f>
        <v>0</v>
      </c>
      <c r="O40" s="119">
        <f t="shared" ref="O40:P40" si="2">COUNTIF(O$4:O$38,$C$40)</f>
        <v>0</v>
      </c>
      <c r="P40" s="119">
        <f t="shared" si="2"/>
        <v>0</v>
      </c>
      <c r="Q40" s="204">
        <f>AVERAGE(N40:P40)</f>
        <v>0</v>
      </c>
      <c r="R40" s="119">
        <f>COUNTIF(R$4:R$38,$C$40)</f>
        <v>0</v>
      </c>
      <c r="S40" s="119">
        <f>COUNTIF(S$4:S$38,$C$40)</f>
        <v>0</v>
      </c>
      <c r="T40" s="205">
        <f>AVERAGE(R40:S40)</f>
        <v>0</v>
      </c>
      <c r="U40" s="119">
        <f>COUNTIF(U$4:U$38,$C$40)</f>
        <v>0</v>
      </c>
      <c r="V40" s="119">
        <f>COUNTIF(V$4:V$38,$C$40)</f>
        <v>0</v>
      </c>
      <c r="W40" s="204">
        <f>AVERAGE(U40:V40)</f>
        <v>0</v>
      </c>
      <c r="X40" s="119"/>
    </row>
    <row r="41" spans="1:24">
      <c r="C41" s="81" t="s">
        <v>229</v>
      </c>
      <c r="D41" s="81">
        <f>COUNTIF(D$4:D$38,$C$41)</f>
        <v>0</v>
      </c>
      <c r="E41" s="81">
        <f t="shared" ref="E41:F41" si="3">COUNTIF(E$4:E$38,$C$41)</f>
        <v>0</v>
      </c>
      <c r="F41" s="81">
        <f t="shared" si="3"/>
        <v>0</v>
      </c>
      <c r="G41" s="199">
        <f t="shared" ref="G41:G42" si="4">AVERAGE(D41:F41)</f>
        <v>0</v>
      </c>
      <c r="H41" s="150">
        <f>COUNTIF(H$4:H$38,$C$41)</f>
        <v>0</v>
      </c>
      <c r="I41" s="150">
        <f t="shared" ref="I41:L41" si="5">COUNTIF(I$4:I$38,$C$41)</f>
        <v>0</v>
      </c>
      <c r="J41" s="150">
        <f t="shared" si="5"/>
        <v>0</v>
      </c>
      <c r="K41" s="150">
        <f t="shared" si="5"/>
        <v>0</v>
      </c>
      <c r="L41" s="150">
        <f t="shared" si="5"/>
        <v>0</v>
      </c>
      <c r="M41" s="201">
        <f t="shared" ref="M41:M42" si="6">AVERAGE(H41:L41)</f>
        <v>0</v>
      </c>
      <c r="N41" s="150">
        <f>COUNTIF(N$4:N$38,$C$41)</f>
        <v>0</v>
      </c>
      <c r="O41" s="150">
        <f t="shared" ref="O41:P41" si="7">COUNTIF(O$4:O$38,$C$41)</f>
        <v>0</v>
      </c>
      <c r="P41" s="150">
        <f t="shared" si="7"/>
        <v>0</v>
      </c>
      <c r="Q41" s="204">
        <f t="shared" ref="Q41:Q42" si="8">AVERAGE(N41:P41)</f>
        <v>0</v>
      </c>
      <c r="R41" s="119">
        <f>COUNTIF(R$4:R$38,$C$41)</f>
        <v>0</v>
      </c>
      <c r="S41" s="119">
        <f>COUNTIF(S$4:S$38,$C$41)</f>
        <v>0</v>
      </c>
      <c r="T41" s="204">
        <f t="shared" ref="T41:T42" si="9">AVERAGE(R41:S41)</f>
        <v>0</v>
      </c>
      <c r="U41" s="119">
        <f>COUNTIF(U$4:U$38,$C$41)</f>
        <v>0</v>
      </c>
      <c r="V41" s="119">
        <f>COUNTIF(V$4:V$38,$C$41)</f>
        <v>0</v>
      </c>
      <c r="W41" s="204">
        <f t="shared" ref="W41:W42" si="10">AVERAGE(U41:V41)</f>
        <v>0</v>
      </c>
      <c r="X41" s="119"/>
    </row>
    <row r="42" spans="1:24">
      <c r="C42" s="81" t="s">
        <v>230</v>
      </c>
      <c r="D42" s="81">
        <f>COUNTIF(D$4:D$38,$C$42)</f>
        <v>0</v>
      </c>
      <c r="E42" s="81">
        <f t="shared" ref="E42:F42" si="11">COUNTIF(E$4:E$38,$C$42)</f>
        <v>0</v>
      </c>
      <c r="F42" s="81">
        <f t="shared" si="11"/>
        <v>0</v>
      </c>
      <c r="G42" s="228">
        <f t="shared" si="4"/>
        <v>0</v>
      </c>
      <c r="H42" s="119">
        <f>COUNTIF(H$4:H$38,$C$42)</f>
        <v>0</v>
      </c>
      <c r="I42" s="119">
        <f t="shared" ref="I42:L42" si="12">COUNTIF(I$4:I$38,$C$42)</f>
        <v>0</v>
      </c>
      <c r="J42" s="119">
        <f t="shared" si="12"/>
        <v>0</v>
      </c>
      <c r="K42" s="119">
        <f t="shared" si="12"/>
        <v>0</v>
      </c>
      <c r="L42" s="119">
        <f t="shared" si="12"/>
        <v>0</v>
      </c>
      <c r="M42" s="230">
        <f t="shared" si="6"/>
        <v>0</v>
      </c>
      <c r="N42" s="119">
        <f>COUNTIF(N$4:N$38,$C$42)</f>
        <v>0</v>
      </c>
      <c r="O42" s="119">
        <f t="shared" ref="O42:P42" si="13">COUNTIF(O$4:O$38,$C$42)</f>
        <v>0</v>
      </c>
      <c r="P42" s="119">
        <f t="shared" si="13"/>
        <v>0</v>
      </c>
      <c r="Q42" s="231">
        <f t="shared" si="8"/>
        <v>0</v>
      </c>
      <c r="R42" s="119">
        <f>COUNTIF(R$4:R$38,$C$42)</f>
        <v>0</v>
      </c>
      <c r="S42" s="119">
        <f>COUNTIF(S$4:S$38,$C$42)</f>
        <v>0</v>
      </c>
      <c r="T42" s="232">
        <f t="shared" si="9"/>
        <v>0</v>
      </c>
      <c r="U42" s="119">
        <f>COUNTIF(U$4:U$38,$C$42)</f>
        <v>0</v>
      </c>
      <c r="V42" s="119">
        <f>COUNTIF(V$4:V$38,$C$42)</f>
        <v>0</v>
      </c>
      <c r="W42" s="232">
        <f t="shared" si="10"/>
        <v>0</v>
      </c>
      <c r="X42" s="119"/>
    </row>
    <row r="43" spans="1:24">
      <c r="F43" s="86"/>
      <c r="G43" s="229"/>
      <c r="H43" s="119"/>
      <c r="L43" s="86"/>
      <c r="M43" s="135"/>
      <c r="N43" s="119"/>
      <c r="P43" s="86"/>
      <c r="Q43" s="231"/>
      <c r="R43" s="119"/>
      <c r="S43" s="86"/>
      <c r="T43" s="231"/>
      <c r="U43" s="119"/>
      <c r="V43" s="86"/>
      <c r="W43" s="231"/>
      <c r="X43" s="119"/>
    </row>
    <row r="44" spans="1:24">
      <c r="C44" s="86" t="s">
        <v>228</v>
      </c>
      <c r="F44" s="233"/>
      <c r="G44" s="233" t="e">
        <f>G40/$C$39</f>
        <v>#DIV/0!</v>
      </c>
      <c r="H44" s="233"/>
      <c r="I44" s="233"/>
      <c r="J44" s="233"/>
      <c r="K44" s="233"/>
      <c r="L44" s="233"/>
      <c r="M44" s="233" t="e">
        <f t="shared" ref="M44:W46" si="14">M40/$C$39</f>
        <v>#DIV/0!</v>
      </c>
      <c r="N44" s="233"/>
      <c r="O44" s="233"/>
      <c r="P44" s="233"/>
      <c r="Q44" s="233" t="e">
        <f t="shared" si="14"/>
        <v>#DIV/0!</v>
      </c>
      <c r="R44" s="233"/>
      <c r="S44" s="233"/>
      <c r="T44" s="233" t="e">
        <f t="shared" si="14"/>
        <v>#DIV/0!</v>
      </c>
      <c r="U44" s="233"/>
      <c r="V44" s="233"/>
      <c r="W44" s="233" t="e">
        <f t="shared" si="14"/>
        <v>#DIV/0!</v>
      </c>
      <c r="X44" s="119"/>
    </row>
    <row r="45" spans="1:24">
      <c r="C45" s="81" t="s">
        <v>229</v>
      </c>
      <c r="F45" s="233"/>
      <c r="G45" s="233" t="e">
        <f t="shared" ref="G45:T46" si="15">G41/$C$39</f>
        <v>#DIV/0!</v>
      </c>
      <c r="H45" s="233"/>
      <c r="I45" s="233"/>
      <c r="J45" s="233"/>
      <c r="K45" s="233"/>
      <c r="L45" s="233"/>
      <c r="M45" s="233" t="e">
        <f t="shared" si="15"/>
        <v>#DIV/0!</v>
      </c>
      <c r="N45" s="233"/>
      <c r="O45" s="233"/>
      <c r="P45" s="233"/>
      <c r="Q45" s="233" t="e">
        <f t="shared" si="15"/>
        <v>#DIV/0!</v>
      </c>
      <c r="R45" s="233"/>
      <c r="S45" s="233"/>
      <c r="T45" s="233" t="e">
        <f t="shared" si="15"/>
        <v>#DIV/0!</v>
      </c>
      <c r="U45" s="233"/>
      <c r="V45" s="233"/>
      <c r="W45" s="233" t="e">
        <f t="shared" si="14"/>
        <v>#DIV/0!</v>
      </c>
      <c r="X45" s="119"/>
    </row>
    <row r="46" spans="1:24">
      <c r="C46" s="81" t="s">
        <v>230</v>
      </c>
      <c r="F46" s="233"/>
      <c r="G46" s="233" t="e">
        <f t="shared" si="15"/>
        <v>#DIV/0!</v>
      </c>
      <c r="H46" s="233"/>
      <c r="I46" s="233"/>
      <c r="J46" s="233"/>
      <c r="K46" s="233"/>
      <c r="L46" s="233"/>
      <c r="M46" s="233" t="e">
        <f t="shared" si="15"/>
        <v>#DIV/0!</v>
      </c>
      <c r="N46" s="233"/>
      <c r="O46" s="233"/>
      <c r="P46" s="233"/>
      <c r="Q46" s="233" t="e">
        <f t="shared" si="15"/>
        <v>#DIV/0!</v>
      </c>
      <c r="R46" s="233"/>
      <c r="S46" s="233"/>
      <c r="T46" s="233" t="e">
        <f t="shared" si="15"/>
        <v>#DIV/0!</v>
      </c>
      <c r="U46" s="233"/>
      <c r="V46" s="233"/>
      <c r="W46" s="233" t="e">
        <f t="shared" si="14"/>
        <v>#DIV/0!</v>
      </c>
      <c r="X46" s="119"/>
    </row>
    <row r="47" spans="1:24">
      <c r="G47" s="84"/>
      <c r="M47" s="84"/>
      <c r="Q47" s="84"/>
      <c r="T47" s="84"/>
      <c r="W47" s="208"/>
    </row>
  </sheetData>
  <sheetProtection selectLockedCells="1"/>
  <mergeCells count="11">
    <mergeCell ref="B2:B3"/>
    <mergeCell ref="C2:C3"/>
    <mergeCell ref="AO2:AZ2"/>
    <mergeCell ref="Y2:AD2"/>
    <mergeCell ref="A1:AB1"/>
    <mergeCell ref="A2:A3"/>
    <mergeCell ref="H2:M2"/>
    <mergeCell ref="N2:Q2"/>
    <mergeCell ref="R2:T2"/>
    <mergeCell ref="U2:W2"/>
    <mergeCell ref="D2:G2"/>
  </mergeCells>
  <phoneticPr fontId="0" type="noConversion"/>
  <conditionalFormatting sqref="Q41:Q46 D4:Q40">
    <cfRule type="containsText" dxfId="260" priority="63" operator="containsText" text="норма, средний, 3 уровень">
      <formula>NOT(ISERROR(SEARCH("норма, средний, 3 уровень",D4)))</formula>
    </cfRule>
  </conditionalFormatting>
  <conditionalFormatting sqref="Q41:Q46 D4:Q40">
    <cfRule type="containsText" dxfId="259" priority="56" operator="containsText" text="низкий">
      <formula>NOT(ISERROR(SEARCH("низкий",D4)))</formula>
    </cfRule>
    <cfRule type="containsText" dxfId="258" priority="57" operator="containsText" text="сниженный">
      <formula>NOT(ISERROR(SEARCH("сниженный",D4)))</formula>
    </cfRule>
    <cfRule type="containsText" dxfId="257" priority="58" operator="containsText" text="очень высокий">
      <formula>NOT(ISERROR(SEARCH("очень высокий",D4)))</formula>
    </cfRule>
    <cfRule type="containsText" dxfId="256" priority="59" operator="containsText" text="высокий">
      <formula>NOT(ISERROR(SEARCH("высокий",D4)))</formula>
    </cfRule>
    <cfRule type="containsText" dxfId="255" priority="60" operator="containsText" text="средний">
      <formula>NOT(ISERROR(SEARCH("средний",D4)))</formula>
    </cfRule>
    <cfRule type="containsText" dxfId="254" priority="61" operator="containsText" text="3 уровень">
      <formula>NOT(ISERROR(SEARCH("3 уровень",D4)))</formula>
    </cfRule>
    <cfRule type="containsText" dxfId="253" priority="62" operator="containsText" text="норма">
      <formula>NOT(ISERROR(SEARCH("норма",D4)))</formula>
    </cfRule>
  </conditionalFormatting>
  <conditionalFormatting sqref="B40:B46 Q41:Q46 D4:Q41">
    <cfRule type="containsText" dxfId="252" priority="41" operator="containsText" text="очень высокий">
      <formula>NOT(ISERROR(SEARCH("очень высокий",B4)))</formula>
    </cfRule>
  </conditionalFormatting>
  <conditionalFormatting sqref="Q41:Q46 N4:Q40">
    <cfRule type="containsText" dxfId="251" priority="39" stopIfTrue="1" operator="containsText" text="ниже среднего">
      <formula>NOT(ISERROR(SEARCH("ниже среднего",N4)))</formula>
    </cfRule>
  </conditionalFormatting>
  <conditionalFormatting sqref="Q41:Q46 D4:Q40">
    <cfRule type="containsText" dxfId="250" priority="29" operator="containsText" text="низкий">
      <formula>NOT(ISERROR(SEARCH("низкий",D4)))</formula>
    </cfRule>
    <cfRule type="containsText" dxfId="249" priority="30" operator="containsText" text="норма">
      <formula>NOT(ISERROR(SEARCH("норма",D4)))</formula>
    </cfRule>
    <cfRule type="containsText" dxfId="248" priority="31" operator="containsText" text="низкий">
      <formula>NOT(ISERROR(SEARCH("низкий",D4)))</formula>
    </cfRule>
  </conditionalFormatting>
  <conditionalFormatting sqref="G44:W46 D4:Q87">
    <cfRule type="containsText" dxfId="247" priority="26" operator="containsText" text="очень высокий">
      <formula>NOT(ISERROR(SEARCH("очень высокий",D4)))</formula>
    </cfRule>
    <cfRule type="containsText" dxfId="246" priority="27" operator="containsText" text="ниже нормы">
      <formula>NOT(ISERROR(SEARCH("ниже нормы",D4)))</formula>
    </cfRule>
    <cfRule type="containsText" dxfId="245" priority="28" operator="containsText" text="сниженный">
      <formula>NOT(ISERROR(SEARCH("сниженный",D4)))</formula>
    </cfRule>
  </conditionalFormatting>
  <conditionalFormatting sqref="Q41:Q46 D4:Q40">
    <cfRule type="containsText" dxfId="244" priority="24" operator="containsText" text="высокий">
      <formula>NOT(ISERROR(SEARCH("высокий",D4)))</formula>
    </cfRule>
    <cfRule type="containsText" dxfId="243" priority="25" operator="containsText" text="низкий">
      <formula>NOT(ISERROR(SEARCH("низкий",D4)))</formula>
    </cfRule>
  </conditionalFormatting>
  <conditionalFormatting sqref="D4:F39">
    <cfRule type="containsText" dxfId="242" priority="5" operator="containsText" text="не сформирован">
      <formula>NOT(ISERROR(SEARCH("не сформирован",D4)))</formula>
    </cfRule>
    <cfRule type="containsText" dxfId="241" priority="18" operator="containsText" text="сформирован">
      <formula>NOT(ISERROR(SEARCH("сформирован",D4)))</formula>
    </cfRule>
    <cfRule type="containsText" dxfId="240" priority="19" operator="containsText" text="в стадии формирования">
      <formula>NOT(ISERROR(SEARCH("в стадии формирования",D4)))</formula>
    </cfRule>
    <cfRule type="containsText" dxfId="239" priority="20" operator="containsText" text="не сформирован">
      <formula>NOT(ISERROR(SEARCH("не сформирован",D4)))</formula>
    </cfRule>
  </conditionalFormatting>
  <conditionalFormatting sqref="H4:L39">
    <cfRule type="containsText" dxfId="238" priority="4" operator="containsText" text="не сформирован">
      <formula>NOT(ISERROR(SEARCH("не сформирован",H4)))</formula>
    </cfRule>
    <cfRule type="containsText" dxfId="237" priority="15" operator="containsText" text="сформирован">
      <formula>NOT(ISERROR(SEARCH("сформирован",H4)))</formula>
    </cfRule>
    <cfRule type="containsText" dxfId="236" priority="16" operator="containsText" text="в стадии формирования">
      <formula>NOT(ISERROR(SEARCH("в стадии формирования",H4)))</formula>
    </cfRule>
    <cfRule type="containsText" dxfId="235" priority="17" operator="containsText" text="не сформирован">
      <formula>NOT(ISERROR(SEARCH("не сформирован",H4)))</formula>
    </cfRule>
  </conditionalFormatting>
  <conditionalFormatting sqref="N4:P39">
    <cfRule type="containsText" dxfId="234" priority="3" operator="containsText" text="не сформирован">
      <formula>NOT(ISERROR(SEARCH("не сформирован",N4)))</formula>
    </cfRule>
    <cfRule type="containsText" dxfId="233" priority="12" operator="containsText" text="сформирован">
      <formula>NOT(ISERROR(SEARCH("сформирован",N4)))</formula>
    </cfRule>
    <cfRule type="containsText" dxfId="232" priority="13" operator="containsText" text="в стадии формирования">
      <formula>NOT(ISERROR(SEARCH("в стадии формирования",N4)))</formula>
    </cfRule>
    <cfRule type="containsText" dxfId="231" priority="14" operator="containsText" text="не сформирован">
      <formula>NOT(ISERROR(SEARCH("не сформирован",N4)))</formula>
    </cfRule>
  </conditionalFormatting>
  <conditionalFormatting sqref="R4:S39">
    <cfRule type="containsText" dxfId="230" priority="2" operator="containsText" text="не сформирован">
      <formula>NOT(ISERROR(SEARCH("не сформирован",R4)))</formula>
    </cfRule>
    <cfRule type="containsText" dxfId="229" priority="9" operator="containsText" text="сформирован">
      <formula>NOT(ISERROR(SEARCH("сформирован",R4)))</formula>
    </cfRule>
    <cfRule type="containsText" dxfId="228" priority="10" operator="containsText" text="в стадии формирования">
      <formula>NOT(ISERROR(SEARCH("в стадии формирования",R4)))</formula>
    </cfRule>
    <cfRule type="containsText" dxfId="227" priority="11" operator="containsText" text="не сформирован">
      <formula>NOT(ISERROR(SEARCH("не сформирован",R4)))</formula>
    </cfRule>
  </conditionalFormatting>
  <conditionalFormatting sqref="U4:V39">
    <cfRule type="containsText" dxfId="226" priority="1" operator="containsText" text="не сформирован">
      <formula>NOT(ISERROR(SEARCH("не сформирован",U4)))</formula>
    </cfRule>
    <cfRule type="containsText" dxfId="225" priority="6" operator="containsText" text="сформирован">
      <formula>NOT(ISERROR(SEARCH("сформирован",U4)))</formula>
    </cfRule>
    <cfRule type="containsText" dxfId="224" priority="7" operator="containsText" text="в стадии формирования">
      <formula>NOT(ISERROR(SEARCH("в стадии формирования",U4)))</formula>
    </cfRule>
    <cfRule type="containsText" dxfId="223" priority="8" operator="containsText" text="не сформирован">
      <formula>NOT(ISERROR(SEARCH("не сформирован",U4)))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72"/>
  <sheetViews>
    <sheetView view="pageBreakPreview" zoomScale="70" zoomScaleSheetLayoutView="70" workbookViewId="0">
      <selection activeCell="H2" sqref="H2"/>
    </sheetView>
  </sheetViews>
  <sheetFormatPr defaultColWidth="9.140625" defaultRowHeight="15"/>
  <cols>
    <col min="1" max="1" width="8.5703125" style="81" customWidth="1"/>
    <col min="2" max="2" width="32.42578125" style="81" customWidth="1"/>
    <col min="3" max="3" width="11.28515625" style="81" customWidth="1"/>
    <col min="4" max="4" width="12.85546875" style="81" customWidth="1"/>
    <col min="5" max="5" width="16.28515625" style="81" customWidth="1"/>
    <col min="6" max="6" width="8.28515625" style="81" customWidth="1"/>
    <col min="7" max="7" width="23"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53.25" customHeight="1">
      <c r="A1" s="441"/>
      <c r="B1" s="441"/>
      <c r="C1" s="441"/>
      <c r="D1" s="441"/>
      <c r="E1" s="441"/>
      <c r="F1" s="441"/>
      <c r="G1" s="441"/>
      <c r="H1" s="441"/>
      <c r="I1" s="118"/>
      <c r="J1" s="119"/>
    </row>
    <row r="2" spans="1:21" ht="37.5" customHeight="1">
      <c r="A2" s="118"/>
      <c r="B2" s="445" t="s">
        <v>155</v>
      </c>
      <c r="C2" s="445"/>
      <c r="D2" s="445"/>
      <c r="E2" s="445"/>
      <c r="F2" s="445"/>
      <c r="G2" s="120"/>
      <c r="H2" s="129">
        <v>1</v>
      </c>
      <c r="I2" s="122"/>
      <c r="J2" s="119"/>
      <c r="P2" s="337"/>
      <c r="Q2" s="337"/>
      <c r="R2" s="337"/>
      <c r="S2" s="337"/>
      <c r="T2" s="337"/>
      <c r="U2" s="337"/>
    </row>
    <row r="3" spans="1:21" ht="27.75" customHeight="1">
      <c r="A3" s="120"/>
      <c r="B3" s="444">
        <f>INDEX(список!B2:B36,H2,1)</f>
        <v>0</v>
      </c>
      <c r="C3" s="444"/>
      <c r="D3" s="444"/>
      <c r="E3" s="444"/>
      <c r="F3" s="444"/>
      <c r="G3" s="444"/>
      <c r="H3" s="121"/>
      <c r="I3" s="122"/>
      <c r="J3" s="119"/>
      <c r="P3" s="152"/>
      <c r="Q3" s="152"/>
      <c r="R3" s="152"/>
      <c r="S3" s="152"/>
      <c r="T3" s="152"/>
      <c r="U3" s="152"/>
    </row>
    <row r="4" spans="1:21" ht="18.75">
      <c r="A4" s="436"/>
      <c r="B4" s="436"/>
      <c r="C4" s="311"/>
      <c r="D4" s="436" t="str">
        <f>INDEX(список!D2:D34,H2)</f>
        <v>средняя группа</v>
      </c>
      <c r="E4" s="436"/>
      <c r="F4" s="321"/>
      <c r="G4" s="321"/>
      <c r="H4" s="123"/>
      <c r="I4" s="124"/>
      <c r="J4" s="119"/>
      <c r="P4" s="20"/>
      <c r="Q4" s="20"/>
      <c r="R4" s="20"/>
      <c r="S4" s="20"/>
      <c r="T4" s="21"/>
      <c r="U4" s="21"/>
    </row>
    <row r="5" spans="1:21" ht="27.75" customHeight="1">
      <c r="A5" s="126"/>
      <c r="B5" s="126"/>
      <c r="C5" s="439">
        <f>список!C2</f>
        <v>0</v>
      </c>
      <c r="D5" s="439"/>
      <c r="E5" s="439"/>
      <c r="F5" s="125"/>
      <c r="G5" s="126"/>
      <c r="H5" s="126"/>
      <c r="I5" s="124"/>
      <c r="J5" s="119"/>
      <c r="P5" s="22"/>
      <c r="Q5" s="21"/>
      <c r="R5" s="22"/>
      <c r="S5" s="21"/>
      <c r="T5" s="21"/>
      <c r="U5" s="21"/>
    </row>
    <row r="6" spans="1:21" ht="33" customHeight="1">
      <c r="A6" s="437" t="s">
        <v>246</v>
      </c>
      <c r="B6" s="437"/>
      <c r="C6" s="437"/>
      <c r="D6" s="315" t="e">
        <f>AVERAGE(D7:D9)</f>
        <v>#DIV/0!</v>
      </c>
      <c r="E6" s="440" t="e">
        <f>IF(D6="","",IF(D6&gt;1.5,"сформирован",IF(D6&lt;0.5,"не сформирован", "в стадии формирования")))</f>
        <v>#DIV/0!</v>
      </c>
      <c r="F6" s="440"/>
      <c r="G6" s="194"/>
      <c r="H6" s="194"/>
      <c r="I6" s="194"/>
      <c r="J6" s="119"/>
      <c r="P6" s="22"/>
      <c r="Q6" s="22"/>
      <c r="R6" s="22"/>
      <c r="S6" s="21"/>
      <c r="T6" s="21"/>
      <c r="U6" s="21"/>
    </row>
    <row r="7" spans="1:21" ht="29.25" customHeight="1">
      <c r="A7" s="438" t="s">
        <v>247</v>
      </c>
      <c r="B7" s="438"/>
      <c r="C7" s="438"/>
      <c r="D7" s="313" t="str">
        <f>INDEX('Социально-коммуникативное разви'!Q5:Q39,H2,1)</f>
        <v/>
      </c>
      <c r="E7" s="443" t="str">
        <f>INDEX('Социально-коммуникативное разви'!R5:R39,H2,1)</f>
        <v/>
      </c>
      <c r="F7" s="443"/>
      <c r="G7" s="192"/>
      <c r="H7" s="192"/>
      <c r="I7" s="192"/>
      <c r="J7" s="119"/>
      <c r="M7" s="21"/>
      <c r="N7" s="22"/>
      <c r="O7" s="22"/>
      <c r="P7" s="21"/>
      <c r="Q7" s="21"/>
      <c r="R7" s="21"/>
    </row>
    <row r="8" spans="1:21" ht="18.75" customHeight="1">
      <c r="A8" s="442" t="s">
        <v>248</v>
      </c>
      <c r="B8" s="442"/>
      <c r="C8" s="442"/>
      <c r="D8" s="314" t="str">
        <f>INDEX('Социально-коммуникативное разви'!V5:V39,H2,1)</f>
        <v/>
      </c>
      <c r="E8" s="434" t="str">
        <f>INDEX('Социально-коммуникативное разви'!W5:W39,H2,1)</f>
        <v/>
      </c>
      <c r="F8" s="435"/>
      <c r="G8" s="192"/>
      <c r="H8" s="192"/>
      <c r="I8" s="192"/>
      <c r="J8" s="119"/>
      <c r="M8" s="22"/>
      <c r="N8" s="22"/>
      <c r="O8" s="22"/>
      <c r="P8" s="21"/>
      <c r="Q8" s="21"/>
      <c r="R8" s="21"/>
    </row>
    <row r="9" spans="1:21" ht="22.5" customHeight="1">
      <c r="A9" s="429" t="s">
        <v>249</v>
      </c>
      <c r="B9" s="429"/>
      <c r="C9" s="429"/>
      <c r="D9" s="313" t="str">
        <f>INDEX('Социально-коммуникативное разви'!AF5:AF39,H2,1)</f>
        <v/>
      </c>
      <c r="E9" s="434" t="str">
        <f>INDEX('Социально-коммуникативное разви'!AG5:AG39,H2,1)</f>
        <v/>
      </c>
      <c r="F9" s="435"/>
      <c r="G9" s="192"/>
      <c r="H9" s="192"/>
      <c r="I9" s="192"/>
      <c r="J9" s="119"/>
      <c r="M9" s="22"/>
      <c r="N9" s="22"/>
      <c r="O9" s="22"/>
      <c r="P9" s="21"/>
      <c r="Q9" s="21"/>
      <c r="R9" s="21"/>
    </row>
    <row r="10" spans="1:21" ht="39.75" customHeight="1">
      <c r="A10" s="432" t="s">
        <v>250</v>
      </c>
      <c r="B10" s="432"/>
      <c r="C10" s="432"/>
      <c r="D10" s="312" t="e">
        <f>AVERAGE(D11:D15)</f>
        <v>#DIV/0!</v>
      </c>
      <c r="E10" s="430" t="e">
        <f>IF(D10="","",IF(D10&gt;1.5,"сформирован",IF(D10&lt;0.5,"не сформирован", "в стадии формирования")))</f>
        <v>#DIV/0!</v>
      </c>
      <c r="F10" s="431"/>
      <c r="G10" s="193"/>
      <c r="H10" s="194"/>
      <c r="I10" s="194"/>
      <c r="J10" s="119"/>
    </row>
    <row r="11" spans="1:21" ht="23.25" customHeight="1">
      <c r="A11" s="433" t="s">
        <v>126</v>
      </c>
      <c r="B11" s="433"/>
      <c r="C11" s="433"/>
      <c r="D11" s="313" t="str">
        <f>INDEX('Познавательное развитие'!Q5:Q39,H2,1)</f>
        <v/>
      </c>
      <c r="E11" s="434" t="str">
        <f>INDEX('Познавательное развитие'!H5:H39,H2,1)</f>
        <v/>
      </c>
      <c r="F11" s="435"/>
      <c r="G11" s="125"/>
      <c r="H11" s="125"/>
      <c r="I11" s="125"/>
      <c r="J11" s="119"/>
    </row>
    <row r="12" spans="1:21" ht="31.5" customHeight="1">
      <c r="A12" s="429" t="s">
        <v>144</v>
      </c>
      <c r="B12" s="429"/>
      <c r="C12" s="429"/>
      <c r="D12" s="313" t="str">
        <f>INDEX('Познавательное развитие'!L5:L39,H2,1)</f>
        <v/>
      </c>
      <c r="E12" s="434" t="str">
        <f>INDEX('Познавательное развитие'!M5:M39,H2,1)</f>
        <v/>
      </c>
      <c r="F12" s="435"/>
      <c r="G12" s="125"/>
      <c r="H12" s="125"/>
      <c r="I12" s="125"/>
      <c r="J12" s="119"/>
    </row>
    <row r="13" spans="1:21" ht="24.75" customHeight="1">
      <c r="A13" s="429" t="str">
        <f>'[3]сводная по группе'!J3</f>
        <v>Конструирование</v>
      </c>
      <c r="B13" s="429"/>
      <c r="C13" s="429"/>
      <c r="D13" s="313" t="str">
        <f>INDEX('Познавательное развитие'!Q5:Q39,H2,1)</f>
        <v/>
      </c>
      <c r="E13" s="434" t="str">
        <f>INDEX('Познавательное развитие'!R5:R39,H2,1)</f>
        <v/>
      </c>
      <c r="F13" s="435"/>
      <c r="G13" s="125"/>
      <c r="H13" s="125"/>
      <c r="I13" s="125"/>
      <c r="J13" s="119"/>
    </row>
    <row r="14" spans="1:21" ht="21.75" customHeight="1">
      <c r="A14" s="433" t="s">
        <v>146</v>
      </c>
      <c r="B14" s="433"/>
      <c r="C14" s="433"/>
      <c r="D14" s="314" t="str">
        <f>INDEX('Познавательное развитие'!W5:W39,H2,1)</f>
        <v/>
      </c>
      <c r="E14" s="434" t="str">
        <f>INDEX('Познавательное развитие'!X5:X39,H2,1)</f>
        <v/>
      </c>
      <c r="F14" s="435"/>
      <c r="G14" s="125"/>
      <c r="H14" s="125"/>
      <c r="I14" s="125"/>
      <c r="J14" s="119"/>
    </row>
    <row r="15" spans="1:21" ht="21" customHeight="1">
      <c r="A15" s="429" t="str">
        <f>'[3]сводная по группе'!L3</f>
        <v>Развитие элементарных математических представлений</v>
      </c>
      <c r="B15" s="429"/>
      <c r="C15" s="429"/>
      <c r="D15" s="313" t="str">
        <f>INDEX('Познавательное развитие'!AF5:AF39,H2,1)</f>
        <v/>
      </c>
      <c r="E15" s="434" t="str">
        <f>INDEX('Познавательное развитие'!AG5:AG39,H2,1)</f>
        <v/>
      </c>
      <c r="F15" s="435"/>
      <c r="G15" s="125"/>
      <c r="H15" s="125"/>
      <c r="I15" s="125"/>
      <c r="J15" s="119"/>
    </row>
    <row r="16" spans="1:21" ht="38.25" customHeight="1">
      <c r="A16" s="451" t="s">
        <v>251</v>
      </c>
      <c r="B16" s="451"/>
      <c r="C16" s="451"/>
      <c r="D16" s="316" t="e">
        <f>AVERAGE(D17:D19)</f>
        <v>#DIV/0!</v>
      </c>
      <c r="E16" s="430" t="e">
        <f>IF(D16="","",IF(D16&gt;1.5,"сформирован",IF(D16&lt;0.5,"не сформирован", "в стадии формирования")))</f>
        <v>#DIV/0!</v>
      </c>
      <c r="F16" s="431"/>
      <c r="G16" s="195"/>
      <c r="H16" s="194"/>
      <c r="I16" s="194"/>
      <c r="J16" s="119"/>
    </row>
    <row r="17" spans="1:18" ht="29.25" customHeight="1">
      <c r="A17" s="429" t="s">
        <v>148</v>
      </c>
      <c r="B17" s="429"/>
      <c r="C17" s="429"/>
      <c r="D17" s="317" t="str">
        <f>INDEX('Художественно-эстетическое разв'!R5:R39,H2,1)</f>
        <v/>
      </c>
      <c r="E17" s="434" t="str">
        <f>INDEX('Художественно-эстетическое разв'!S5:S39,H2,1)</f>
        <v/>
      </c>
      <c r="F17" s="435"/>
      <c r="G17" s="166"/>
      <c r="H17" s="166"/>
      <c r="I17" s="166"/>
      <c r="J17" s="119"/>
    </row>
    <row r="18" spans="1:18" ht="24.75" customHeight="1">
      <c r="A18" s="429" t="s">
        <v>252</v>
      </c>
      <c r="B18" s="429"/>
      <c r="C18" s="429"/>
      <c r="D18" s="317" t="str">
        <f>INDEX('Художественно-эстетическое разв'!Y5:Y39,H2,1)</f>
        <v/>
      </c>
      <c r="E18" s="434" t="str">
        <f>INDEX('Художественно-эстетическое разв'!Z5:Z39,H2,1)</f>
        <v/>
      </c>
      <c r="F18" s="435"/>
      <c r="G18" s="166"/>
      <c r="H18" s="166"/>
      <c r="I18" s="166"/>
      <c r="J18" s="119"/>
    </row>
    <row r="19" spans="1:18" ht="24.75" customHeight="1">
      <c r="A19" s="429" t="s">
        <v>253</v>
      </c>
      <c r="B19" s="429"/>
      <c r="C19" s="429"/>
      <c r="D19" s="318" t="str">
        <f>INDEX('Художественно-эстетическое разв'!AC5:AC39,H2,1)</f>
        <v/>
      </c>
      <c r="E19" s="434" t="str">
        <f>INDEX('Художественно-эстетическое разв'!AD5:AD39,H2,1)</f>
        <v/>
      </c>
      <c r="F19" s="435"/>
      <c r="G19" s="166"/>
      <c r="H19" s="166"/>
      <c r="I19" s="166"/>
      <c r="J19" s="119"/>
    </row>
    <row r="20" spans="1:18" ht="33" customHeight="1">
      <c r="A20" s="432" t="s">
        <v>254</v>
      </c>
      <c r="B20" s="432"/>
      <c r="C20" s="432"/>
      <c r="D20" s="312" t="e">
        <f>AVERAGE(D21:D22)</f>
        <v>#DIV/0!</v>
      </c>
      <c r="E20" s="457" t="e">
        <f>IF(D20="","",IF(D20&gt;1.5,"сформирован",IF(D20&lt;0.5,"не сформирован", "в стадии формирования")))</f>
        <v>#DIV/0!</v>
      </c>
      <c r="F20" s="458"/>
      <c r="G20" s="193"/>
      <c r="H20" s="193"/>
      <c r="I20" s="193"/>
      <c r="J20" s="119"/>
    </row>
    <row r="21" spans="1:18" ht="23.25" customHeight="1">
      <c r="A21" s="429" t="s">
        <v>150</v>
      </c>
      <c r="B21" s="429"/>
      <c r="C21" s="429"/>
      <c r="D21" s="318" t="str">
        <f>INDEX('Речевое развитие'!H4:H38,H2,1)</f>
        <v/>
      </c>
      <c r="E21" s="469" t="str">
        <f>INDEX('Речевое развитие'!I4:I39,H2,1)</f>
        <v/>
      </c>
      <c r="F21" s="470"/>
      <c r="G21" s="166"/>
      <c r="H21" s="166"/>
      <c r="I21" s="166"/>
      <c r="J21" s="119"/>
    </row>
    <row r="22" spans="1:18" ht="27" customHeight="1" thickBot="1">
      <c r="A22" s="429" t="s">
        <v>255</v>
      </c>
      <c r="B22" s="429"/>
      <c r="C22" s="429"/>
      <c r="D22" s="318" t="str">
        <f>INDEX('Речевое развитие'!O4:O38,H2,1)</f>
        <v/>
      </c>
      <c r="E22" s="471" t="str">
        <f>INDEX('Речевое развитие'!P4:P39,H2,1)</f>
        <v/>
      </c>
      <c r="F22" s="472"/>
      <c r="G22" s="166"/>
      <c r="H22" s="166"/>
      <c r="I22" s="166"/>
      <c r="J22" s="119"/>
    </row>
    <row r="23" spans="1:18" ht="39" customHeight="1" thickBot="1">
      <c r="A23" s="432" t="s">
        <v>256</v>
      </c>
      <c r="B23" s="432"/>
      <c r="C23" s="432"/>
      <c r="D23" s="312" t="e">
        <f>AVERAGE(D24:D25)</f>
        <v>#DIV/0!</v>
      </c>
      <c r="E23" s="459" t="e">
        <f>IF(D23="","",IF(D23&gt;1.5,"сформирован",IF(D23&lt;0.5,"не сформирован", "в стадии формирования")))</f>
        <v>#DIV/0!</v>
      </c>
      <c r="F23" s="460"/>
      <c r="G23" s="196"/>
      <c r="H23" s="196"/>
      <c r="I23" s="196"/>
      <c r="J23" s="167"/>
      <c r="K23" s="168"/>
      <c r="L23" s="168"/>
      <c r="M23" s="168"/>
      <c r="N23" s="168"/>
      <c r="O23" s="168"/>
    </row>
    <row r="24" spans="1:18" ht="22.5" customHeight="1" thickBot="1">
      <c r="A24" s="473" t="s">
        <v>152</v>
      </c>
      <c r="B24" s="474"/>
      <c r="C24" s="475"/>
      <c r="D24" s="320" t="str">
        <f>INDEX('Физическое развитие'!N4:N39,H2,1)</f>
        <v/>
      </c>
      <c r="E24" s="464" t="str">
        <f>INDEX('Физическое развитие'!O4:O39,H2,1)</f>
        <v/>
      </c>
      <c r="F24" s="465"/>
      <c r="G24" s="169"/>
      <c r="H24" s="169"/>
      <c r="I24" s="169"/>
      <c r="J24" s="170"/>
      <c r="K24" s="171"/>
      <c r="L24" s="171"/>
      <c r="M24" s="171"/>
      <c r="N24" s="171"/>
      <c r="O24" s="171"/>
    </row>
    <row r="25" spans="1:18" ht="31.5" customHeight="1" thickBot="1">
      <c r="A25" s="429" t="s">
        <v>257</v>
      </c>
      <c r="B25" s="429"/>
      <c r="C25" s="429"/>
      <c r="D25" s="319" t="str">
        <f>INDEX('Физическое развитие'!S4:S39,H2,1)</f>
        <v/>
      </c>
      <c r="E25" s="462" t="str">
        <f>INDEX('Физическое развитие'!T4:T39,H2,1)</f>
        <v/>
      </c>
      <c r="F25" s="463"/>
      <c r="G25" s="169"/>
      <c r="H25" s="169"/>
      <c r="I25" s="169"/>
      <c r="J25" s="170"/>
      <c r="K25" s="171"/>
      <c r="L25" s="171"/>
      <c r="M25" s="171"/>
      <c r="N25" s="171"/>
      <c r="O25" s="171"/>
    </row>
    <row r="26" spans="1:18" ht="104.25" customHeight="1">
      <c r="A26" s="468"/>
      <c r="B26" s="468"/>
      <c r="C26" s="468"/>
      <c r="D26" s="468"/>
      <c r="E26" s="468"/>
      <c r="F26" s="461"/>
      <c r="G26" s="461"/>
      <c r="H26" s="461"/>
      <c r="I26" s="461"/>
      <c r="J26" s="119"/>
      <c r="M26" s="21"/>
      <c r="N26" s="22"/>
      <c r="O26" s="22"/>
      <c r="P26" s="21"/>
      <c r="Q26" s="21"/>
      <c r="R26" s="21"/>
    </row>
    <row r="27" spans="1:18" ht="156" customHeight="1">
      <c r="A27" s="468"/>
      <c r="B27" s="468"/>
      <c r="C27" s="468"/>
      <c r="D27" s="468"/>
      <c r="E27" s="468"/>
      <c r="F27" s="461"/>
      <c r="G27" s="461"/>
      <c r="H27" s="461"/>
      <c r="I27" s="461"/>
      <c r="J27" s="119"/>
      <c r="M27" s="22"/>
      <c r="N27" s="22"/>
      <c r="O27" s="22"/>
      <c r="P27" s="21"/>
      <c r="Q27" s="21"/>
      <c r="R27" s="21"/>
    </row>
    <row r="28" spans="1:18" ht="102" customHeight="1">
      <c r="A28" s="468"/>
      <c r="B28" s="468"/>
      <c r="C28" s="468"/>
      <c r="D28" s="468"/>
      <c r="E28" s="468"/>
      <c r="F28" s="461"/>
      <c r="G28" s="461"/>
      <c r="H28" s="461"/>
      <c r="I28" s="461"/>
      <c r="J28" s="119"/>
      <c r="M28" s="22"/>
      <c r="N28" s="22"/>
      <c r="O28" s="22"/>
      <c r="P28" s="21"/>
      <c r="Q28" s="21"/>
      <c r="R28" s="21"/>
    </row>
    <row r="29" spans="1:18" ht="105.75" customHeight="1">
      <c r="A29" s="468"/>
      <c r="B29" s="468"/>
      <c r="C29" s="468"/>
      <c r="D29" s="468"/>
      <c r="E29" s="468"/>
      <c r="F29" s="467"/>
      <c r="G29" s="467"/>
      <c r="H29" s="467"/>
      <c r="I29" s="467"/>
      <c r="J29" s="119"/>
    </row>
    <row r="30" spans="1:18" ht="64.5" customHeight="1">
      <c r="A30" s="453"/>
      <c r="B30" s="453"/>
      <c r="C30" s="453"/>
      <c r="D30" s="186" t="str">
        <f>INDEX('Познавательное развитие'!L5:L37,H2,1)</f>
        <v/>
      </c>
      <c r="E30" s="187"/>
      <c r="F30" s="467"/>
      <c r="G30" s="467"/>
      <c r="H30" s="467"/>
      <c r="I30" s="467"/>
      <c r="J30" s="119"/>
    </row>
    <row r="31" spans="1:18" ht="90.75" customHeight="1">
      <c r="A31" s="453"/>
      <c r="B31" s="453"/>
      <c r="C31" s="453"/>
      <c r="D31" s="186" t="str">
        <f>INDEX('Познавательное развитие'!Q5:Q37,H2,1)</f>
        <v/>
      </c>
      <c r="E31" s="187"/>
      <c r="F31" s="467"/>
      <c r="G31" s="467"/>
      <c r="H31" s="467"/>
      <c r="I31" s="467"/>
      <c r="J31" s="119"/>
    </row>
    <row r="32" spans="1:18" ht="207" customHeight="1">
      <c r="A32" s="454"/>
      <c r="B32" s="454"/>
      <c r="C32" s="454"/>
      <c r="D32" s="189" t="str">
        <f>INDEX('Познавательное развитие'!W5:W37,H2,1)</f>
        <v/>
      </c>
      <c r="E32" s="187"/>
      <c r="F32" s="467"/>
      <c r="G32" s="467"/>
      <c r="H32" s="467"/>
      <c r="I32" s="467"/>
      <c r="J32" s="119"/>
    </row>
    <row r="33" spans="1:10" ht="15.75">
      <c r="A33" s="455"/>
      <c r="B33" s="455"/>
      <c r="C33" s="79"/>
      <c r="D33" s="79"/>
      <c r="E33" s="77"/>
      <c r="F33" s="80"/>
      <c r="G33" s="80"/>
      <c r="H33" s="80"/>
      <c r="I33" s="190"/>
      <c r="J33" s="119"/>
    </row>
    <row r="34" spans="1:10" ht="15.75">
      <c r="A34" s="455"/>
      <c r="B34" s="455"/>
      <c r="C34" s="79"/>
      <c r="D34" s="79"/>
      <c r="E34" s="80"/>
      <c r="F34" s="80"/>
      <c r="G34" s="80"/>
      <c r="H34" s="80"/>
      <c r="I34" s="80"/>
      <c r="J34" s="119"/>
    </row>
    <row r="35" spans="1:10" ht="15.75">
      <c r="A35" s="455"/>
      <c r="B35" s="455"/>
      <c r="C35" s="79"/>
      <c r="D35" s="79"/>
      <c r="E35" s="80"/>
      <c r="F35" s="80"/>
      <c r="G35" s="80"/>
      <c r="H35" s="80"/>
      <c r="I35" s="80"/>
      <c r="J35" s="119"/>
    </row>
    <row r="36" spans="1:10" ht="15.75">
      <c r="A36" s="456"/>
      <c r="B36" s="456"/>
      <c r="C36" s="79"/>
      <c r="D36" s="80"/>
      <c r="E36" s="80"/>
      <c r="F36" s="155"/>
      <c r="G36" s="155"/>
      <c r="H36" s="80"/>
      <c r="I36" s="80"/>
      <c r="J36" s="119"/>
    </row>
    <row r="37" spans="1:10" ht="15.75">
      <c r="A37" s="452"/>
      <c r="B37" s="452"/>
      <c r="C37" s="79"/>
      <c r="D37" s="155"/>
      <c r="E37" s="155"/>
      <c r="F37" s="156"/>
      <c r="G37" s="156"/>
      <c r="H37" s="80"/>
      <c r="I37" s="80"/>
      <c r="J37" s="119"/>
    </row>
    <row r="38" spans="1:10" ht="15.75">
      <c r="A38" s="452"/>
      <c r="B38" s="452"/>
      <c r="C38" s="79"/>
      <c r="D38" s="78"/>
      <c r="E38" s="156"/>
      <c r="F38" s="78"/>
      <c r="G38" s="78"/>
      <c r="H38" s="80"/>
      <c r="I38" s="80"/>
      <c r="J38" s="119"/>
    </row>
    <row r="39" spans="1:10" ht="15.75">
      <c r="A39" s="452"/>
      <c r="B39" s="452"/>
      <c r="C39" s="80"/>
      <c r="D39" s="78"/>
      <c r="E39" s="78"/>
      <c r="F39" s="78"/>
      <c r="G39" s="78"/>
      <c r="H39" s="80"/>
      <c r="I39" s="80"/>
      <c r="J39" s="119"/>
    </row>
    <row r="40" spans="1:10" ht="15.75">
      <c r="A40" s="452"/>
      <c r="B40" s="452"/>
      <c r="C40" s="452"/>
      <c r="D40" s="78"/>
      <c r="E40" s="78"/>
      <c r="F40" s="78"/>
      <c r="G40" s="78"/>
      <c r="H40" s="80"/>
      <c r="I40" s="80"/>
      <c r="J40" s="119"/>
    </row>
    <row r="41" spans="1:10" ht="15.75">
      <c r="A41" s="466"/>
      <c r="B41" s="466"/>
      <c r="C41" s="78"/>
      <c r="D41" s="78"/>
      <c r="E41" s="78"/>
      <c r="F41" s="78"/>
      <c r="G41" s="78"/>
      <c r="H41" s="80"/>
      <c r="I41" s="80"/>
      <c r="J41" s="119"/>
    </row>
    <row r="42" spans="1:10" ht="15.75">
      <c r="A42" s="78"/>
      <c r="B42" s="78"/>
      <c r="C42" s="78"/>
      <c r="D42" s="78"/>
      <c r="E42" s="78"/>
      <c r="F42" s="78"/>
      <c r="G42" s="78"/>
      <c r="H42" s="80"/>
      <c r="I42" s="80"/>
      <c r="J42" s="119"/>
    </row>
    <row r="43" spans="1:10" ht="15.75">
      <c r="A43" s="78"/>
      <c r="B43" s="78"/>
      <c r="C43" s="78"/>
      <c r="D43" s="78"/>
      <c r="E43" s="78"/>
      <c r="F43" s="80"/>
      <c r="G43" s="80"/>
      <c r="H43" s="80"/>
      <c r="I43" s="80"/>
      <c r="J43" s="119"/>
    </row>
    <row r="44" spans="1:10" ht="15.75">
      <c r="A44" s="78"/>
      <c r="B44" s="78"/>
      <c r="C44" s="78"/>
      <c r="D44" s="78"/>
      <c r="E44" s="80"/>
      <c r="F44" s="80"/>
      <c r="G44" s="80"/>
      <c r="H44" s="80"/>
      <c r="I44" s="80"/>
      <c r="J44" s="119"/>
    </row>
    <row r="45" spans="1:10" ht="15.75">
      <c r="A45" s="78"/>
      <c r="B45" s="78"/>
      <c r="C45" s="78"/>
      <c r="D45" s="157"/>
      <c r="E45" s="80"/>
      <c r="F45" s="80"/>
      <c r="G45" s="80"/>
      <c r="H45" s="80"/>
      <c r="I45" s="80"/>
      <c r="J45" s="119"/>
    </row>
    <row r="46" spans="1:10" ht="15.75">
      <c r="A46" s="78"/>
      <c r="B46" s="78"/>
      <c r="C46" s="78"/>
      <c r="D46" s="156"/>
      <c r="E46" s="80"/>
      <c r="F46" s="80"/>
      <c r="G46" s="80"/>
      <c r="H46" s="80"/>
      <c r="I46" s="80"/>
      <c r="J46" s="119"/>
    </row>
    <row r="47" spans="1:10" ht="15.75">
      <c r="A47" s="78"/>
      <c r="B47" s="78"/>
      <c r="C47" s="78"/>
      <c r="D47" s="78"/>
      <c r="E47" s="80"/>
      <c r="F47" s="80"/>
      <c r="G47" s="80"/>
      <c r="H47" s="80"/>
      <c r="I47" s="80"/>
      <c r="J47" s="119"/>
    </row>
    <row r="48" spans="1:10" ht="15.75">
      <c r="A48" s="446"/>
      <c r="B48" s="446"/>
      <c r="C48" s="447"/>
      <c r="D48" s="127"/>
      <c r="E48" s="84"/>
      <c r="F48" s="84"/>
      <c r="G48" s="84"/>
      <c r="H48" s="84"/>
      <c r="I48" s="84"/>
    </row>
    <row r="49" spans="1:6" ht="15.75">
      <c r="A49" s="156"/>
      <c r="B49" s="156"/>
      <c r="C49" s="156"/>
      <c r="D49" s="21"/>
    </row>
    <row r="50" spans="1:6" ht="15.75">
      <c r="A50" s="78"/>
      <c r="B50" s="78"/>
      <c r="C50" s="78"/>
      <c r="D50" s="21"/>
    </row>
    <row r="51" spans="1:6" ht="15.75">
      <c r="A51" s="127"/>
      <c r="B51" s="127"/>
      <c r="C51" s="127"/>
      <c r="D51" s="21"/>
    </row>
    <row r="52" spans="1:6" ht="15.75">
      <c r="A52" s="21"/>
      <c r="B52" s="21"/>
      <c r="C52" s="21"/>
      <c r="D52" s="152"/>
    </row>
    <row r="53" spans="1:6" ht="15.75">
      <c r="A53" s="21"/>
      <c r="B53" s="21"/>
      <c r="C53" s="21"/>
      <c r="D53" s="20"/>
    </row>
    <row r="54" spans="1:6" ht="15.75">
      <c r="A54" s="21"/>
      <c r="B54" s="21"/>
      <c r="C54" s="21"/>
      <c r="D54" s="22"/>
    </row>
    <row r="55" spans="1:6" ht="15.75">
      <c r="A55" s="448"/>
      <c r="B55" s="449"/>
      <c r="C55" s="450"/>
      <c r="D55" s="22"/>
    </row>
    <row r="56" spans="1:6" ht="15.75">
      <c r="A56" s="20"/>
      <c r="B56" s="20"/>
      <c r="C56" s="20"/>
      <c r="D56" s="22"/>
      <c r="F56" s="22"/>
    </row>
    <row r="57" spans="1:6" ht="15.75">
      <c r="A57" s="22"/>
      <c r="B57" s="22"/>
      <c r="C57" s="22"/>
      <c r="D57" s="21"/>
      <c r="E57" s="22"/>
      <c r="F57" s="22"/>
    </row>
    <row r="58" spans="1:6" ht="15.75">
      <c r="A58" s="22"/>
      <c r="B58" s="21"/>
      <c r="C58" s="22"/>
      <c r="D58" s="22"/>
      <c r="E58" s="22"/>
      <c r="F58" s="22"/>
    </row>
    <row r="59" spans="1:6" ht="15.75">
      <c r="A59" s="22"/>
      <c r="B59" s="22"/>
      <c r="C59" s="22"/>
      <c r="D59" s="22"/>
      <c r="E59" s="22"/>
      <c r="F59" s="152"/>
    </row>
    <row r="60" spans="1:6" ht="15.75">
      <c r="C60" s="21"/>
      <c r="D60" s="152"/>
      <c r="E60" s="152"/>
      <c r="F60" s="21"/>
    </row>
    <row r="61" spans="1:6" ht="15.75">
      <c r="C61" s="22"/>
      <c r="D61" s="20"/>
      <c r="E61" s="21"/>
    </row>
    <row r="62" spans="1:6" ht="15.75">
      <c r="C62" s="22"/>
      <c r="D62" s="21"/>
    </row>
    <row r="63" spans="1:6" ht="15.75">
      <c r="C63" s="152"/>
      <c r="D63" s="21"/>
    </row>
    <row r="64" spans="1:6" ht="15.75">
      <c r="C64" s="20"/>
      <c r="D64" s="21"/>
    </row>
    <row r="65" spans="1:4" ht="15.75">
      <c r="A65" s="21"/>
      <c r="B65" s="21"/>
      <c r="C65" s="21"/>
      <c r="D65" s="21"/>
    </row>
    <row r="66" spans="1:4" ht="15.75">
      <c r="A66" s="21"/>
      <c r="B66" s="21"/>
      <c r="C66" s="21"/>
      <c r="D66" s="21"/>
    </row>
    <row r="67" spans="1:4" ht="15.75">
      <c r="A67" s="21"/>
      <c r="B67" s="21"/>
      <c r="C67" s="21"/>
      <c r="D67" s="21"/>
    </row>
    <row r="68" spans="1:4" ht="15.75">
      <c r="A68" s="21"/>
      <c r="B68" s="21"/>
      <c r="C68" s="21"/>
      <c r="D68" s="152"/>
    </row>
    <row r="69" spans="1:4" ht="15.75">
      <c r="A69" s="21"/>
      <c r="B69" s="21"/>
      <c r="C69" s="21"/>
    </row>
    <row r="70" spans="1:4" ht="15.75">
      <c r="A70" s="21"/>
      <c r="B70" s="21"/>
      <c r="C70" s="21"/>
    </row>
    <row r="71" spans="1:4">
      <c r="A71" s="448"/>
      <c r="B71" s="449"/>
      <c r="C71" s="450"/>
    </row>
    <row r="72" spans="1:4">
      <c r="A72" s="128"/>
      <c r="B72" s="128"/>
    </row>
  </sheetData>
  <sheetProtection password="CC6F" sheet="1" objects="1" scenarios="1" selectLockedCells="1"/>
  <mergeCells count="66">
    <mergeCell ref="A41:B41"/>
    <mergeCell ref="F29:I32"/>
    <mergeCell ref="A19:C19"/>
    <mergeCell ref="A20:C20"/>
    <mergeCell ref="A25:C25"/>
    <mergeCell ref="A26:E29"/>
    <mergeCell ref="A21:C21"/>
    <mergeCell ref="A22:C22"/>
    <mergeCell ref="A23:C23"/>
    <mergeCell ref="E19:F19"/>
    <mergeCell ref="E21:F21"/>
    <mergeCell ref="E22:F22"/>
    <mergeCell ref="A24:C24"/>
    <mergeCell ref="E16:F16"/>
    <mergeCell ref="E20:F20"/>
    <mergeCell ref="E23:F23"/>
    <mergeCell ref="A40:C40"/>
    <mergeCell ref="F26:I28"/>
    <mergeCell ref="E17:F17"/>
    <mergeCell ref="E18:F18"/>
    <mergeCell ref="E25:F25"/>
    <mergeCell ref="E24:F24"/>
    <mergeCell ref="A48:C48"/>
    <mergeCell ref="A55:C55"/>
    <mergeCell ref="A71:C71"/>
    <mergeCell ref="A16:C16"/>
    <mergeCell ref="A39:B39"/>
    <mergeCell ref="A30:C30"/>
    <mergeCell ref="A31:C31"/>
    <mergeCell ref="A32:C32"/>
    <mergeCell ref="A33:B33"/>
    <mergeCell ref="A34:B34"/>
    <mergeCell ref="A35:B35"/>
    <mergeCell ref="A36:B36"/>
    <mergeCell ref="A37:B37"/>
    <mergeCell ref="A38:B38"/>
    <mergeCell ref="A17:C17"/>
    <mergeCell ref="A18:C18"/>
    <mergeCell ref="A1:H1"/>
    <mergeCell ref="P2:R2"/>
    <mergeCell ref="A8:C8"/>
    <mergeCell ref="A9:C9"/>
    <mergeCell ref="E7:F7"/>
    <mergeCell ref="E8:F8"/>
    <mergeCell ref="E9:F9"/>
    <mergeCell ref="B3:G3"/>
    <mergeCell ref="B2:F2"/>
    <mergeCell ref="S2:U2"/>
    <mergeCell ref="A4:B4"/>
    <mergeCell ref="A6:C6"/>
    <mergeCell ref="A7:C7"/>
    <mergeCell ref="C5:E5"/>
    <mergeCell ref="E6:F6"/>
    <mergeCell ref="D4:E4"/>
    <mergeCell ref="A15:C15"/>
    <mergeCell ref="E10:F10"/>
    <mergeCell ref="A10:C10"/>
    <mergeCell ref="A11:C11"/>
    <mergeCell ref="A12:C12"/>
    <mergeCell ref="A13:C13"/>
    <mergeCell ref="A14:C14"/>
    <mergeCell ref="E12:F12"/>
    <mergeCell ref="E13:F13"/>
    <mergeCell ref="E14:F14"/>
    <mergeCell ref="E15:F15"/>
    <mergeCell ref="E11:F11"/>
  </mergeCells>
  <conditionalFormatting sqref="E30:E32 E11:E15">
    <cfRule type="containsText" dxfId="222" priority="105" operator="containsText" text="сниженный">
      <formula>NOT(ISERROR(SEARCH("сниженный",E11)))</formula>
    </cfRule>
    <cfRule type="containsText" dxfId="221" priority="106" operator="containsText" text="высокий">
      <formula>NOT(ISERROR(SEARCH("высокий",E11)))</formula>
    </cfRule>
    <cfRule type="containsText" dxfId="220" priority="107" operator="containsText" text="норма">
      <formula>NOT(ISERROR(SEARCH("норма",E11)))</formula>
    </cfRule>
    <cfRule type="containsText" dxfId="219" priority="108" operator="containsText" text="низкий">
      <formula>NOT(ISERROR(SEARCH("низкий",E11)))</formula>
    </cfRule>
    <cfRule type="containsText" dxfId="218" priority="112" stopIfTrue="1" operator="containsText" text="ниже среднего">
      <formula>NOT(ISERROR(SEARCH("ниже среднего",E11)))</formula>
    </cfRule>
    <cfRule type="containsText" dxfId="217" priority="123" operator="containsText" text="низкий">
      <formula>NOT(ISERROR(SEARCH("низкий",E11)))</formula>
    </cfRule>
    <cfRule type="containsText" dxfId="216" priority="124" operator="containsText" text="норма">
      <formula>NOT(ISERROR(SEARCH("норма",E11)))</formula>
    </cfRule>
    <cfRule type="containsText" dxfId="215" priority="125" operator="containsText" text="высокий">
      <formula>NOT(ISERROR(SEARCH("высокий",E11)))</formula>
    </cfRule>
    <cfRule type="containsText" dxfId="214" priority="126" operator="containsText" text="норма">
      <formula>NOT(ISERROR(SEARCH("норма",E11)))</formula>
    </cfRule>
  </conditionalFormatting>
  <conditionalFormatting sqref="E30:E32 E11:E15 E17:E22">
    <cfRule type="containsText" dxfId="213" priority="119" operator="containsText" text="низкий">
      <formula>NOT(ISERROR(SEARCH("низкий",E11)))</formula>
    </cfRule>
    <cfRule type="containsText" dxfId="212" priority="120" operator="containsText" text="низкий">
      <formula>NOT(ISERROR(SEARCH("низкий",E11)))</formula>
    </cfRule>
    <cfRule type="containsText" dxfId="211" priority="121" operator="containsText" text="норма">
      <formula>NOT(ISERROR(SEARCH("норма",E11)))</formula>
    </cfRule>
    <cfRule type="containsText" dxfId="210" priority="122" operator="containsText" text="высокий">
      <formula>NOT(ISERROR(SEARCH("высокий",E11)))</formula>
    </cfRule>
  </conditionalFormatting>
  <conditionalFormatting sqref="A26 D30:E32 A30:A31 B8:E8 D7:E7 D9:E9 B13:C13 A7:A10 D11:E14 A12:A13 A15:E15 B17:C17 A16:A19 D17:E22 A20:C20 B23:D23 A25:C25 A21:A24 E23:E25">
    <cfRule type="containsText" dxfId="209" priority="116" stopIfTrue="1" operator="containsText" text="низкий">
      <formula>NOT(ISERROR(SEARCH("низкий",A7)))</formula>
    </cfRule>
    <cfRule type="containsText" dxfId="208" priority="117" stopIfTrue="1" operator="containsText" text="средний">
      <formula>NOT(ISERROR(SEARCH("средний",A7)))</formula>
    </cfRule>
    <cfRule type="containsText" dxfId="207" priority="118" stopIfTrue="1" operator="containsText" text="высокий">
      <formula>NOT(ISERROR(SEARCH("высокий",A7)))</formula>
    </cfRule>
  </conditionalFormatting>
  <conditionalFormatting sqref="E7:E9">
    <cfRule type="containsText" dxfId="206" priority="96" operator="containsText" text="высокий">
      <formula>NOT(ISERROR(SEARCH("высокий",E7)))</formula>
    </cfRule>
    <cfRule type="containsText" dxfId="205" priority="97" operator="containsText" text="норма">
      <formula>NOT(ISERROR(SEARCH("норма",E7)))</formula>
    </cfRule>
    <cfRule type="containsText" dxfId="204" priority="98" operator="containsText" text="низкий">
      <formula>NOT(ISERROR(SEARCH("низкий",E7)))</formula>
    </cfRule>
    <cfRule type="containsText" dxfId="203" priority="99" stopIfTrue="1" operator="containsText" text="норма">
      <formula>NOT(ISERROR(SEARCH("норма",E7)))</formula>
    </cfRule>
    <cfRule type="containsText" dxfId="202" priority="100" stopIfTrue="1" operator="containsText" text="низкий">
      <formula>NOT(ISERROR(SEARCH("низкий",E7)))</formula>
    </cfRule>
    <cfRule type="containsText" dxfId="201" priority="101" stopIfTrue="1" operator="containsText" text="норма">
      <formula>NOT(ISERROR(SEARCH("норма",E7)))</formula>
    </cfRule>
  </conditionalFormatting>
  <conditionalFormatting sqref="E17:E22">
    <cfRule type="containsText" dxfId="200" priority="57" stopIfTrue="1" operator="containsText" text="низкий">
      <formula>NOT(ISERROR(SEARCH("низкий",E17)))</formula>
    </cfRule>
    <cfRule type="containsText" dxfId="199" priority="58" stopIfTrue="1" operator="containsText" text="норма">
      <formula>NOT(ISERROR(SEARCH("норма",E17)))</formula>
    </cfRule>
    <cfRule type="containsText" dxfId="198" priority="59" stopIfTrue="1" operator="containsText" text="высокий">
      <formula>NOT(ISERROR(SEARCH("высокий",E17)))</formula>
    </cfRule>
    <cfRule type="containsText" dxfId="197" priority="60" stopIfTrue="1" operator="containsText" text="очень высокий">
      <formula>NOT(ISERROR(SEARCH("очень высокий",E17)))</formula>
    </cfRule>
    <cfRule type="containsText" dxfId="196" priority="61" stopIfTrue="1" operator="containsText" text="низкий">
      <formula>NOT(ISERROR(SEARCH("низкий",E17)))</formula>
    </cfRule>
    <cfRule type="containsText" dxfId="195" priority="62" stopIfTrue="1" operator="containsText" text="сниженный">
      <formula>NOT(ISERROR(SEARCH("сниженный",E17)))</formula>
    </cfRule>
    <cfRule type="containsText" dxfId="194" priority="63" stopIfTrue="1" operator="containsText" text="норма">
      <formula>NOT(ISERROR(SEARCH("норма",E17)))</formula>
    </cfRule>
    <cfRule type="containsText" dxfId="193" priority="64" stopIfTrue="1" operator="containsText" text="высокий">
      <formula>NOT(ISERROR(SEARCH("высокий",E17)))</formula>
    </cfRule>
    <cfRule type="containsText" dxfId="192" priority="72" operator="containsText" text="низкий">
      <formula>NOT(ISERROR(SEARCH("низкий",E17)))</formula>
    </cfRule>
    <cfRule type="containsText" dxfId="191" priority="73" operator="containsText" text="средний">
      <formula>NOT(ISERROR(SEARCH("средний",E17)))</formula>
    </cfRule>
    <cfRule type="containsText" dxfId="190" priority="74" operator="containsText" text="норма">
      <formula>NOT(ISERROR(SEARCH("норма",E17)))</formula>
    </cfRule>
    <cfRule type="containsText" dxfId="189" priority="75" operator="containsText" text="высокий">
      <formula>NOT(ISERROR(SEARCH("высокий",E17)))</formula>
    </cfRule>
  </conditionalFormatting>
  <conditionalFormatting sqref="E17:E22">
    <cfRule type="containsText" dxfId="188" priority="68" operator="containsText" text="нужна консуль">
      <formula>NOT(ISERROR(SEARCH("нужна консуль",E17)))</formula>
    </cfRule>
    <cfRule type="containsText" dxfId="187" priority="69" operator="containsText" text="средний">
      <formula>NOT(ISERROR(SEARCH("средний",E17)))</formula>
    </cfRule>
    <cfRule type="containsText" dxfId="186" priority="70" operator="containsText" text="норма">
      <formula>NOT(ISERROR(SEARCH("норма",E17)))</formula>
    </cfRule>
    <cfRule type="containsText" dxfId="185" priority="71" operator="containsText" text="высокий">
      <formula>NOT(ISERROR(SEARCH("высокий",E17)))</formula>
    </cfRule>
  </conditionalFormatting>
  <conditionalFormatting sqref="E17:E19">
    <cfRule type="containsText" dxfId="184" priority="50" operator="containsText" text="высокий">
      <formula>NOT(ISERROR(SEARCH("высокий",E17)))</formula>
    </cfRule>
    <cfRule type="containsText" dxfId="183" priority="51" operator="containsText" text="норма">
      <formula>NOT(ISERROR(SEARCH("норма",E17)))</formula>
    </cfRule>
    <cfRule type="containsText" dxfId="182" priority="52" operator="containsText" text="низкий">
      <formula>NOT(ISERROR(SEARCH("низкий",E17)))</formula>
    </cfRule>
    <cfRule type="containsText" dxfId="181" priority="53" operator="containsText" text="очень высокий">
      <formula>NOT(ISERROR(SEARCH("очень высокий",E17)))</formula>
    </cfRule>
    <cfRule type="containsText" dxfId="180" priority="54" operator="containsText" text="ниже нормы">
      <formula>NOT(ISERROR(SEARCH("ниже нормы",E17)))</formula>
    </cfRule>
    <cfRule type="containsText" dxfId="179" priority="55" operator="containsText" text="очень высокий">
      <formula>NOT(ISERROR(SEARCH("очень высокий",E17)))</formula>
    </cfRule>
    <cfRule type="containsText" dxfId="178" priority="56" operator="containsText" text="очень высокий">
      <formula>NOT(ISERROR(SEARCH("очень высокий",E17)))</formula>
    </cfRule>
  </conditionalFormatting>
  <conditionalFormatting sqref="E20">
    <cfRule type="containsText" dxfId="177" priority="25" operator="containsText" text="высокий">
      <formula>NOT(ISERROR(SEARCH("высокий",E20)))</formula>
    </cfRule>
    <cfRule type="containsText" dxfId="176" priority="26" operator="containsText" text="низкий">
      <formula>NOT(ISERROR(SEARCH("низкий",E20)))</formula>
    </cfRule>
  </conditionalFormatting>
  <conditionalFormatting sqref="E23">
    <cfRule type="containsText" dxfId="175" priority="19" operator="containsText" text="высокий">
      <formula>NOT(ISERROR(SEARCH("высокий",E23)))</formula>
    </cfRule>
    <cfRule type="containsText" dxfId="174" priority="20" operator="containsText" text="норма">
      <formula>NOT(ISERROR(SEARCH("норма",E23)))</formula>
    </cfRule>
    <cfRule type="containsText" dxfId="173" priority="21" operator="containsText" text="низкий">
      <formula>NOT(ISERROR(SEARCH("низкий",E23)))</formula>
    </cfRule>
  </conditionalFormatting>
  <conditionalFormatting sqref="E7:F9 E25:F25">
    <cfRule type="containsText" dxfId="172" priority="16" operator="containsText" text="сформирован">
      <formula>NOT(ISERROR(SEARCH("сформирован",E7)))</formula>
    </cfRule>
    <cfRule type="containsText" dxfId="171" priority="17" operator="containsText" text="в стадии формирования">
      <formula>NOT(ISERROR(SEARCH("в стадии формирования",E7)))</formula>
    </cfRule>
    <cfRule type="containsText" dxfId="170" priority="18" operator="containsText" text="не сформирован">
      <formula>NOT(ISERROR(SEARCH("не сформирован",E7)))</formula>
    </cfRule>
  </conditionalFormatting>
  <conditionalFormatting sqref="E11:F15">
    <cfRule type="containsText" dxfId="169" priority="13" operator="containsText" text="сформирован">
      <formula>NOT(ISERROR(SEARCH("сформирован",E11)))</formula>
    </cfRule>
    <cfRule type="containsText" dxfId="168" priority="14" operator="containsText" text="в стадии формирования">
      <formula>NOT(ISERROR(SEARCH("в стадии формирования",E11)))</formula>
    </cfRule>
    <cfRule type="containsText" dxfId="167" priority="15" operator="containsText" text="не сформирован">
      <formula>NOT(ISERROR(SEARCH("не сформирован",E11)))</formula>
    </cfRule>
  </conditionalFormatting>
  <conditionalFormatting sqref="E17:F19">
    <cfRule type="containsText" dxfId="166" priority="10" operator="containsText" text="сформирован">
      <formula>NOT(ISERROR(SEARCH("сформирован",E17)))</formula>
    </cfRule>
    <cfRule type="containsText" dxfId="165" priority="11" operator="containsText" text="в стадии формирования">
      <formula>NOT(ISERROR(SEARCH("в стадии формирования",E17)))</formula>
    </cfRule>
    <cfRule type="containsText" dxfId="164" priority="12" operator="containsText" text="не сформирован">
      <formula>NOT(ISERROR(SEARCH("не сформирован",E17)))</formula>
    </cfRule>
  </conditionalFormatting>
  <conditionalFormatting sqref="E21:F22">
    <cfRule type="containsText" dxfId="163" priority="7" operator="containsText" text="сформирован">
      <formula>NOT(ISERROR(SEARCH("сформирован",E21)))</formula>
    </cfRule>
    <cfRule type="containsText" dxfId="162" priority="8" operator="containsText" text="в стадии формирования">
      <formula>NOT(ISERROR(SEARCH("в стадии формирования",E21)))</formula>
    </cfRule>
    <cfRule type="containsText" dxfId="161" priority="9" operator="containsText" text="не сформирован">
      <formula>NOT(ISERROR(SEARCH("не сформирован",E21)))</formula>
    </cfRule>
  </conditionalFormatting>
  <conditionalFormatting sqref="E24">
    <cfRule type="containsText" dxfId="160" priority="4" operator="containsText" text="сформирован">
      <formula>NOT(ISERROR(SEARCH("сформирован",E24)))</formula>
    </cfRule>
    <cfRule type="containsText" dxfId="159" priority="5" operator="containsText" text="в стадии формирования">
      <formula>NOT(ISERROR(SEARCH("в стадии формирования",E24)))</formula>
    </cfRule>
    <cfRule type="containsText" dxfId="158" priority="6" operator="containsText" text="не сформирован">
      <formula>NOT(ISERROR(SEARCH("не сформирован",E24)))</formula>
    </cfRule>
  </conditionalFormatting>
  <conditionalFormatting sqref="E6:F23 E24 E25:F25">
    <cfRule type="containsText" dxfId="157" priority="1" operator="containsText" text="не сформирован">
      <formula>NOT(ISERROR(SEARCH("не сформирован",E6)))</formula>
    </cfRule>
    <cfRule type="containsText" dxfId="156" priority="2" operator="containsText" text="в стадии формирования">
      <formula>NOT(ISERROR(SEARCH("в стадии формирования",E6)))</formula>
    </cfRule>
    <cfRule type="containsText" dxfId="155"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EL44"/>
  <sheetViews>
    <sheetView topLeftCell="BR7" zoomScale="80" zoomScaleNormal="80" workbookViewId="0">
      <selection activeCell="DB3" sqref="DB3"/>
    </sheetView>
  </sheetViews>
  <sheetFormatPr defaultColWidth="9.140625" defaultRowHeight="15"/>
  <cols>
    <col min="1" max="1" width="9.140625" style="81"/>
    <col min="2" max="2" width="27.140625" style="81" customWidth="1"/>
    <col min="3" max="3" width="9.140625" style="81"/>
    <col min="4" max="4" width="8.140625" style="81" customWidth="1"/>
    <col min="5" max="5" width="6.5703125" style="81" customWidth="1"/>
    <col min="6" max="8" width="10.140625" style="81" customWidth="1"/>
    <col min="9" max="12" width="7.28515625" style="81" customWidth="1"/>
    <col min="13" max="13" width="8.28515625" style="81" customWidth="1"/>
    <col min="14" max="14" width="6.85546875" style="81" customWidth="1"/>
    <col min="15" max="15" width="7" style="81" customWidth="1"/>
    <col min="16" max="16" width="5.28515625" style="81" hidden="1" customWidth="1"/>
    <col min="17" max="17" width="9.28515625" style="81" customWidth="1"/>
    <col min="18" max="21" width="8.85546875" style="81" customWidth="1"/>
    <col min="22" max="22" width="12" style="81" customWidth="1"/>
    <col min="23" max="23" width="10.5703125" style="81" customWidth="1"/>
    <col min="24" max="24" width="8" style="81" customWidth="1"/>
    <col min="25" max="25" width="9.140625" style="81"/>
    <col min="26" max="26" width="8.85546875" style="81" customWidth="1"/>
    <col min="27" max="27" width="7.28515625" style="81" hidden="1" customWidth="1"/>
    <col min="28" max="28" width="10.7109375" style="81" customWidth="1"/>
    <col min="29" max="30" width="7.5703125" style="81" customWidth="1"/>
    <col min="31" max="32" width="7" style="81" customWidth="1"/>
    <col min="33" max="33" width="8.5703125" style="81" customWidth="1"/>
    <col min="34" max="34" width="6.5703125" style="81" customWidth="1"/>
    <col min="35" max="35" width="8" style="81" customWidth="1"/>
    <col min="36" max="36" width="7.7109375" style="81" customWidth="1"/>
    <col min="37" max="37" width="11" style="81" customWidth="1"/>
    <col min="38" max="38" width="8.42578125" style="81" hidden="1" customWidth="1"/>
    <col min="39" max="39" width="12.140625" style="81" customWidth="1"/>
    <col min="40" max="40" width="7.5703125" style="81" customWidth="1"/>
    <col min="41" max="41" width="6.7109375" style="81" customWidth="1"/>
    <col min="42" max="42" width="8.7109375" style="81" customWidth="1"/>
    <col min="43" max="43" width="9.140625" style="81" customWidth="1"/>
    <col min="44" max="44" width="7.85546875" style="81" customWidth="1"/>
    <col min="45" max="45" width="7.28515625" style="81" customWidth="1"/>
    <col min="46" max="46" width="8.5703125" style="81" customWidth="1"/>
    <col min="47" max="47" width="6.42578125" style="81" hidden="1" customWidth="1"/>
    <col min="48" max="49" width="9.140625" style="81"/>
    <col min="50" max="50" width="8.28515625" style="81" customWidth="1"/>
    <col min="51" max="51" width="8.140625" style="81" customWidth="1"/>
    <col min="52" max="52" width="6.7109375" style="81" customWidth="1"/>
    <col min="53" max="53" width="6.140625" style="81" customWidth="1"/>
    <col min="54" max="55" width="9.140625" style="81"/>
    <col min="56" max="56" width="6.5703125" style="81" customWidth="1"/>
    <col min="57" max="57" width="6.42578125" style="81" customWidth="1"/>
    <col min="58" max="59" width="9.140625" style="81"/>
    <col min="60" max="60" width="10.140625" style="81" customWidth="1"/>
    <col min="61" max="61" width="0.28515625" style="81" customWidth="1"/>
    <col min="62" max="62" width="9.140625" style="81"/>
    <col min="63" max="63" width="6.7109375" style="81" customWidth="1"/>
    <col min="64" max="64" width="10.140625" style="81" customWidth="1"/>
    <col min="65" max="65" width="7.5703125" style="81" customWidth="1"/>
    <col min="66" max="66" width="9.140625" style="81"/>
    <col min="67" max="67" width="7.140625" style="81" customWidth="1"/>
    <col min="68" max="68" width="7.28515625" style="81" customWidth="1"/>
    <col min="69" max="70" width="9.140625" style="81"/>
    <col min="71" max="71" width="7.42578125" style="81" customWidth="1"/>
    <col min="72" max="72" width="7" style="81" customWidth="1"/>
    <col min="73" max="73" width="5.5703125" style="81" customWidth="1"/>
    <col min="74" max="74" width="8" style="81" customWidth="1"/>
    <col min="75" max="75" width="0.140625" style="81" customWidth="1"/>
    <col min="76" max="84" width="9.140625" style="81"/>
    <col min="85" max="85" width="9.85546875" style="81" customWidth="1"/>
    <col min="86" max="87" width="9.140625" style="81"/>
    <col min="88" max="89" width="6.140625" style="81" customWidth="1"/>
    <col min="90" max="90" width="6.85546875" style="81" customWidth="1"/>
    <col min="91" max="91" width="7" style="81" customWidth="1"/>
    <col min="92" max="97" width="9.140625" style="81"/>
    <col min="98" max="98" width="8.28515625" style="81" customWidth="1"/>
    <col min="99" max="99" width="7" style="81" customWidth="1"/>
    <col min="100" max="100" width="6.140625" style="81" customWidth="1"/>
    <col min="101" max="101" width="9.140625" style="81"/>
    <col min="102" max="102" width="6.28515625" style="86" customWidth="1"/>
    <col min="103" max="103" width="0.42578125" style="86" hidden="1" customWidth="1"/>
    <col min="104" max="104" width="9.140625" style="81"/>
    <col min="105" max="105" width="9.140625" style="119"/>
    <col min="106" max="16384" width="9.140625" style="81"/>
  </cols>
  <sheetData>
    <row r="1" spans="1:142" s="145" customFormat="1" ht="19.5" thickBot="1">
      <c r="A1" s="146" t="s">
        <v>237</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146"/>
      <c r="AI1" s="146"/>
      <c r="AJ1" s="146"/>
      <c r="AK1" s="146"/>
      <c r="AL1" s="146"/>
      <c r="AM1" s="146"/>
      <c r="AN1" s="146"/>
      <c r="AO1" s="146"/>
      <c r="AP1" s="146"/>
      <c r="AQ1" s="146"/>
      <c r="AR1" s="146"/>
      <c r="AS1" s="146"/>
      <c r="AT1" s="146"/>
      <c r="AU1" s="146"/>
      <c r="AV1" s="146"/>
      <c r="AW1" s="146"/>
      <c r="AX1" s="146"/>
      <c r="AY1" s="146"/>
      <c r="AZ1" s="146"/>
      <c r="BA1" s="284"/>
      <c r="BB1"/>
      <c r="BC1" s="284"/>
      <c r="BD1" s="284"/>
      <c r="BE1" s="284"/>
      <c r="BF1" s="284"/>
      <c r="BG1" s="284"/>
      <c r="BH1" s="284"/>
      <c r="BI1" s="284"/>
      <c r="BJ1" s="284"/>
      <c r="BK1" s="284"/>
      <c r="BL1" s="284"/>
      <c r="BM1" s="284"/>
      <c r="BN1" s="284"/>
      <c r="BO1" s="284"/>
      <c r="BP1" s="284"/>
      <c r="BQ1" s="284"/>
      <c r="BR1" s="284"/>
      <c r="BS1" s="284"/>
      <c r="BT1" s="284"/>
      <c r="BU1" s="284"/>
      <c r="BV1" s="284"/>
      <c r="BW1" s="284"/>
      <c r="BX1" s="284"/>
      <c r="BY1" s="284"/>
      <c r="BZ1" s="284"/>
      <c r="CA1" s="284"/>
      <c r="CB1" s="284"/>
      <c r="CC1" s="284"/>
      <c r="CD1" s="284"/>
      <c r="CE1" s="284"/>
      <c r="CF1" s="284"/>
      <c r="CG1" s="284"/>
      <c r="CH1" s="284"/>
      <c r="CI1" s="284"/>
      <c r="CJ1" s="284"/>
      <c r="CK1" s="284"/>
      <c r="CL1" s="284"/>
      <c r="CM1" s="284"/>
      <c r="CN1" s="284"/>
      <c r="CO1" s="284"/>
      <c r="CP1" s="284"/>
      <c r="CQ1" s="284"/>
      <c r="CR1" s="284"/>
      <c r="CS1" s="284"/>
      <c r="CT1" s="284"/>
      <c r="CU1" s="284"/>
      <c r="CV1" s="284"/>
      <c r="CW1" s="284"/>
      <c r="CX1" s="285"/>
      <c r="CY1" s="285"/>
      <c r="CZ1" s="284"/>
      <c r="DA1" s="286"/>
      <c r="DB1" s="284"/>
      <c r="DC1" s="284"/>
      <c r="DD1" s="284"/>
      <c r="DE1" s="284"/>
      <c r="DF1" s="284"/>
      <c r="DG1" s="284"/>
      <c r="DH1" s="284"/>
      <c r="DI1" s="284"/>
      <c r="DJ1" s="284"/>
      <c r="DK1" s="284"/>
      <c r="DL1" s="284"/>
      <c r="DM1" s="284"/>
      <c r="DN1" s="284"/>
      <c r="DO1" s="284"/>
      <c r="DP1" s="284"/>
      <c r="DQ1" s="284"/>
      <c r="DR1" s="284"/>
      <c r="DS1" s="284"/>
      <c r="DT1" s="284"/>
      <c r="DU1" s="284"/>
      <c r="DV1" s="284"/>
      <c r="DW1" s="284"/>
      <c r="DX1" s="284"/>
      <c r="DY1" s="284"/>
      <c r="DZ1" s="284"/>
      <c r="EA1" s="284"/>
      <c r="EB1" s="284"/>
      <c r="EC1" s="284"/>
      <c r="ED1" s="284"/>
      <c r="EE1" s="284"/>
      <c r="EF1" s="284"/>
      <c r="EG1" s="284"/>
      <c r="EH1" s="284"/>
      <c r="EI1" s="284"/>
      <c r="EJ1" s="284"/>
      <c r="EK1" s="284"/>
      <c r="EL1" s="284"/>
    </row>
    <row r="2" spans="1:142" ht="75" customHeight="1">
      <c r="A2" s="172" t="str">
        <f>список!A1</f>
        <v>№</v>
      </c>
      <c r="B2" s="172" t="str">
        <f>список!B1</f>
        <v>Фамилия, имя воспитанника</v>
      </c>
      <c r="C2" s="172" t="str">
        <f>список!C1</f>
        <v xml:space="preserve">дата </v>
      </c>
      <c r="D2" s="476" t="s">
        <v>236</v>
      </c>
      <c r="E2" s="477"/>
      <c r="F2" s="477"/>
      <c r="G2" s="477"/>
      <c r="H2" s="477"/>
      <c r="I2" s="477"/>
      <c r="J2" s="477"/>
      <c r="K2" s="477"/>
      <c r="L2" s="477"/>
      <c r="M2" s="477"/>
      <c r="N2" s="477"/>
      <c r="O2" s="477"/>
      <c r="P2" s="477"/>
      <c r="Q2" s="478"/>
      <c r="R2" s="485" t="s">
        <v>238</v>
      </c>
      <c r="S2" s="486"/>
      <c r="T2" s="486"/>
      <c r="U2" s="486"/>
      <c r="V2" s="486"/>
      <c r="W2" s="486"/>
      <c r="X2" s="486"/>
      <c r="Y2" s="486"/>
      <c r="Z2" s="486"/>
      <c r="AA2" s="486"/>
      <c r="AB2" s="487"/>
      <c r="AC2" s="485" t="s">
        <v>239</v>
      </c>
      <c r="AD2" s="486"/>
      <c r="AE2" s="486"/>
      <c r="AF2" s="486"/>
      <c r="AG2" s="486"/>
      <c r="AH2" s="486"/>
      <c r="AI2" s="486"/>
      <c r="AJ2" s="486"/>
      <c r="AK2" s="486"/>
      <c r="AL2" s="486"/>
      <c r="AM2" s="487"/>
      <c r="AN2" s="488" t="s">
        <v>241</v>
      </c>
      <c r="AO2" s="489"/>
      <c r="AP2" s="489"/>
      <c r="AQ2" s="489"/>
      <c r="AR2" s="489"/>
      <c r="AS2" s="489"/>
      <c r="AT2" s="489"/>
      <c r="AU2" s="489"/>
      <c r="AV2" s="490"/>
      <c r="AW2" s="491" t="s">
        <v>242</v>
      </c>
      <c r="AX2" s="486"/>
      <c r="AY2" s="486"/>
      <c r="AZ2" s="486"/>
      <c r="BA2" s="486"/>
      <c r="BB2" s="486"/>
      <c r="BC2" s="486"/>
      <c r="BD2" s="486"/>
      <c r="BE2" s="486"/>
      <c r="BF2" s="486"/>
      <c r="BG2" s="486"/>
      <c r="BH2" s="486"/>
      <c r="BI2" s="486"/>
      <c r="BJ2" s="492"/>
      <c r="BK2" s="482" t="s">
        <v>243</v>
      </c>
      <c r="BL2" s="483"/>
      <c r="BM2" s="483"/>
      <c r="BN2" s="483"/>
      <c r="BO2" s="483"/>
      <c r="BP2" s="483"/>
      <c r="BQ2" s="483"/>
      <c r="BR2" s="483"/>
      <c r="BS2" s="483"/>
      <c r="BT2" s="483"/>
      <c r="BU2" s="483"/>
      <c r="BV2" s="483"/>
      <c r="BW2" s="483"/>
      <c r="BX2" s="484"/>
      <c r="BY2" s="479" t="s">
        <v>244</v>
      </c>
      <c r="BZ2" s="480"/>
      <c r="CA2" s="480"/>
      <c r="CB2" s="480"/>
      <c r="CC2" s="480"/>
      <c r="CD2" s="480"/>
      <c r="CE2" s="480"/>
      <c r="CF2" s="480"/>
      <c r="CG2" s="480"/>
      <c r="CH2" s="480"/>
      <c r="CI2" s="480"/>
      <c r="CJ2" s="480"/>
      <c r="CK2" s="480"/>
      <c r="CL2" s="480"/>
      <c r="CM2" s="480"/>
      <c r="CN2" s="480"/>
      <c r="CO2" s="480"/>
      <c r="CP2" s="480"/>
      <c r="CQ2" s="480"/>
      <c r="CR2" s="480"/>
      <c r="CS2" s="480"/>
      <c r="CT2" s="480"/>
      <c r="CU2" s="480"/>
      <c r="CV2" s="480"/>
      <c r="CW2" s="480"/>
      <c r="CX2" s="480"/>
      <c r="CY2" s="480"/>
      <c r="CZ2" s="481"/>
      <c r="DA2" s="291"/>
      <c r="DB2" s="291"/>
      <c r="DC2" s="291"/>
      <c r="DD2" s="291"/>
      <c r="DE2" s="291"/>
      <c r="DF2" s="291"/>
      <c r="DG2" s="291"/>
      <c r="DH2" s="291"/>
      <c r="DI2" s="291"/>
      <c r="DJ2" s="291"/>
      <c r="DK2" s="291"/>
      <c r="DL2" s="291"/>
      <c r="DM2" s="291"/>
      <c r="DN2" s="291"/>
      <c r="DO2" s="291"/>
      <c r="DP2" s="291"/>
      <c r="DQ2" s="291"/>
      <c r="DR2" s="291"/>
      <c r="DS2" s="291"/>
      <c r="DT2" s="291"/>
      <c r="DU2" s="291"/>
      <c r="DV2" s="291"/>
      <c r="DW2" s="291"/>
      <c r="DX2" s="291"/>
      <c r="DY2" s="291"/>
      <c r="DZ2" s="291"/>
      <c r="EA2" s="291"/>
      <c r="EB2" s="291"/>
      <c r="EC2" s="291"/>
      <c r="ED2" s="291"/>
      <c r="EE2" s="291"/>
      <c r="EF2" s="291"/>
      <c r="EG2" s="291"/>
      <c r="EH2" s="291"/>
      <c r="EI2" s="291"/>
      <c r="EJ2" s="291"/>
      <c r="EK2" s="292"/>
      <c r="EL2" s="293"/>
    </row>
    <row r="3" spans="1:142" ht="270" customHeight="1">
      <c r="A3" s="294"/>
      <c r="B3" s="278"/>
      <c r="C3" s="278"/>
      <c r="D3" s="114" t="s">
        <v>161</v>
      </c>
      <c r="E3" s="114" t="s">
        <v>261</v>
      </c>
      <c r="F3" s="114" t="s">
        <v>231</v>
      </c>
      <c r="G3" s="114" t="s">
        <v>164</v>
      </c>
      <c r="H3" s="114" t="s">
        <v>165</v>
      </c>
      <c r="I3" s="147" t="s">
        <v>180</v>
      </c>
      <c r="J3" s="147" t="s">
        <v>181</v>
      </c>
      <c r="K3" s="114" t="s">
        <v>182</v>
      </c>
      <c r="L3" s="113" t="s">
        <v>240</v>
      </c>
      <c r="M3" s="114" t="s">
        <v>187</v>
      </c>
      <c r="N3" s="114" t="s">
        <v>198</v>
      </c>
      <c r="O3" s="149" t="s">
        <v>203</v>
      </c>
      <c r="P3" s="148"/>
      <c r="Q3" s="148"/>
      <c r="R3" s="113" t="s">
        <v>159</v>
      </c>
      <c r="S3" s="114" t="s">
        <v>245</v>
      </c>
      <c r="T3" s="114" t="s">
        <v>231</v>
      </c>
      <c r="U3" s="114" t="s">
        <v>163</v>
      </c>
      <c r="V3" s="149" t="s">
        <v>167</v>
      </c>
      <c r="W3" s="149" t="s">
        <v>168</v>
      </c>
      <c r="X3" s="149" t="s">
        <v>169</v>
      </c>
      <c r="Y3" s="149" t="s">
        <v>186</v>
      </c>
      <c r="Z3" s="149" t="s">
        <v>198</v>
      </c>
      <c r="AA3" s="149"/>
      <c r="AB3" s="142"/>
      <c r="AC3" s="149" t="s">
        <v>166</v>
      </c>
      <c r="AD3" s="114" t="s">
        <v>184</v>
      </c>
      <c r="AE3" s="149" t="s">
        <v>197</v>
      </c>
      <c r="AF3" s="149" t="s">
        <v>198</v>
      </c>
      <c r="AG3" s="149" t="s">
        <v>265</v>
      </c>
      <c r="AH3" s="149" t="s">
        <v>266</v>
      </c>
      <c r="AI3" s="147" t="s">
        <v>204</v>
      </c>
      <c r="AJ3" s="147" t="s">
        <v>206</v>
      </c>
      <c r="AK3" s="147" t="s">
        <v>215</v>
      </c>
      <c r="AL3" s="147"/>
      <c r="AM3" s="142"/>
      <c r="AN3" s="149" t="s">
        <v>188</v>
      </c>
      <c r="AO3" s="149" t="s">
        <v>195</v>
      </c>
      <c r="AP3" s="149" t="s">
        <v>196</v>
      </c>
      <c r="AQ3" s="149" t="s">
        <v>197</v>
      </c>
      <c r="AR3" s="149" t="s">
        <v>198</v>
      </c>
      <c r="AS3" s="149" t="s">
        <v>199</v>
      </c>
      <c r="AT3" s="149" t="s">
        <v>202</v>
      </c>
      <c r="AU3" s="149"/>
      <c r="AV3" s="105"/>
      <c r="AW3" s="149" t="s">
        <v>209</v>
      </c>
      <c r="AX3" s="149" t="s">
        <v>210</v>
      </c>
      <c r="AY3" s="149" t="s">
        <v>264</v>
      </c>
      <c r="AZ3" s="149" t="s">
        <v>216</v>
      </c>
      <c r="BA3" s="149" t="s">
        <v>217</v>
      </c>
      <c r="BB3" s="149" t="s">
        <v>218</v>
      </c>
      <c r="BC3" s="149" t="s">
        <v>219</v>
      </c>
      <c r="BD3" s="149" t="s">
        <v>220</v>
      </c>
      <c r="BE3" s="149" t="s">
        <v>221</v>
      </c>
      <c r="BF3" s="149" t="s">
        <v>267</v>
      </c>
      <c r="BG3" s="149" t="s">
        <v>222</v>
      </c>
      <c r="BH3" s="149" t="s">
        <v>223</v>
      </c>
      <c r="BI3" s="149"/>
      <c r="BJ3" s="105"/>
      <c r="BK3" s="147" t="s">
        <v>156</v>
      </c>
      <c r="BL3" s="147" t="s">
        <v>270</v>
      </c>
      <c r="BM3" s="149" t="s">
        <v>162</v>
      </c>
      <c r="BN3" s="149" t="s">
        <v>163</v>
      </c>
      <c r="BO3" s="149" t="s">
        <v>262</v>
      </c>
      <c r="BP3" s="149" t="s">
        <v>170</v>
      </c>
      <c r="BQ3" s="149" t="s">
        <v>171</v>
      </c>
      <c r="BR3" s="149" t="s">
        <v>174</v>
      </c>
      <c r="BS3" s="149" t="s">
        <v>268</v>
      </c>
      <c r="BT3" s="149" t="s">
        <v>224</v>
      </c>
      <c r="BU3" s="149" t="s">
        <v>269</v>
      </c>
      <c r="BV3" s="149" t="s">
        <v>225</v>
      </c>
      <c r="BW3" s="149"/>
      <c r="BX3" s="148"/>
      <c r="BY3" s="149" t="s">
        <v>157</v>
      </c>
      <c r="BZ3" s="149" t="s">
        <v>158</v>
      </c>
      <c r="CA3" s="149" t="s">
        <v>159</v>
      </c>
      <c r="CB3" s="149" t="s">
        <v>160</v>
      </c>
      <c r="CC3" s="149" t="s">
        <v>172</v>
      </c>
      <c r="CD3" s="149" t="s">
        <v>173</v>
      </c>
      <c r="CE3" s="149" t="s">
        <v>175</v>
      </c>
      <c r="CF3" s="149" t="s">
        <v>176</v>
      </c>
      <c r="CG3" s="149" t="s">
        <v>271</v>
      </c>
      <c r="CH3" s="149" t="s">
        <v>177</v>
      </c>
      <c r="CI3" s="149" t="s">
        <v>178</v>
      </c>
      <c r="CJ3" s="149" t="s">
        <v>179</v>
      </c>
      <c r="CK3" s="149" t="s">
        <v>181</v>
      </c>
      <c r="CL3" s="149" t="s">
        <v>185</v>
      </c>
      <c r="CM3" s="149" t="s">
        <v>187</v>
      </c>
      <c r="CN3" s="149" t="s">
        <v>232</v>
      </c>
      <c r="CO3" s="149" t="s">
        <v>189</v>
      </c>
      <c r="CP3" s="149" t="s">
        <v>190</v>
      </c>
      <c r="CQ3" s="149" t="s">
        <v>191</v>
      </c>
      <c r="CR3" s="149" t="s">
        <v>192</v>
      </c>
      <c r="CS3" s="149" t="s">
        <v>193</v>
      </c>
      <c r="CT3" s="149" t="s">
        <v>194</v>
      </c>
      <c r="CU3" s="149" t="s">
        <v>199</v>
      </c>
      <c r="CV3" s="149" t="s">
        <v>200</v>
      </c>
      <c r="CW3" s="149" t="s">
        <v>201</v>
      </c>
      <c r="CX3" s="149" t="s">
        <v>214</v>
      </c>
      <c r="CY3" s="81"/>
      <c r="EL3" s="90"/>
    </row>
    <row r="4" spans="1:142">
      <c r="A4" s="295">
        <f>список!A2</f>
        <v>1</v>
      </c>
      <c r="B4" s="163" t="str">
        <f>IF(список!B2="","",список!B2)</f>
        <v/>
      </c>
      <c r="C4" s="81" t="str">
        <f>IF(список!C2="","",список!C2)</f>
        <v/>
      </c>
      <c r="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G4" s="81"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H4" s="81"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I4" s="81" t="str">
        <f>IF('Познавательное развитие'!J5="","",IF('Познавательное развитие'!J5&gt;1.5,"сформирован",IF('Познавательное развитие'!J5&lt;0.5,"не сформирован", "в стадии формирования")))</f>
        <v/>
      </c>
      <c r="J4" s="81" t="str">
        <f>IF('Познавательное развитие'!K5="","",IF('Познавательное развитие'!K5&gt;1.5,"сформирован",IF('Познавательное развитие'!K5&lt;0.5,"не сформирован", "в стадии формирования")))</f>
        <v/>
      </c>
      <c r="K4" s="81" t="str">
        <f>IF('Познавательное развитие'!N5="","",IF('Познавательное развитие'!N5&gt;1.5,"сформирован",IF('Познавательное развитие'!N5&lt;0.5,"не сформирован", "в стадии формирования")))</f>
        <v/>
      </c>
      <c r="L4" s="81" t="str">
        <f>IF('Познавательное развитие'!O5="","",IF('Познавательное развитие'!O5&gt;1.5,"сформирован",IF('Познавательное развитие'!O5&lt;0.5,"не сформирован", "в стадии формирования")))</f>
        <v/>
      </c>
      <c r="M4" s="81" t="str">
        <f>IF('Познавательное развитие'!U5="","",IF('Познавательное развитие'!U5&gt;1.5,"сформирован",IF('Познавательное развитие'!U5&lt;0.5,"не сформирован", "в стадии формирования")))</f>
        <v/>
      </c>
      <c r="N4" s="81" t="str">
        <f>IF('Речевое развитие'!G4="","",IF('Речевое развитие'!G4&gt;1.5,"сформирован",IF('Речевое развитие'!G4&lt;0.5,"не сформирован", "в стадии формирования")))</f>
        <v/>
      </c>
      <c r="O4" s="81"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P4" s="134"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разв'!D5)/12))))))))))))</f>
        <v/>
      </c>
      <c r="Q4" s="81" t="str">
        <f>IF(P4="","",IF(P4&gt;1.5,"сформирован",IF(P4&lt;0.5,"не сформирован","в стадии формирования")))</f>
        <v/>
      </c>
      <c r="R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S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T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U4" s="81"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V4" s="81"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W4" s="81"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X4" s="81"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Y4" s="81" t="str">
        <f>IF('Познавательное развитие'!T5="","",IF('Познавательное развитие'!T5&gt;1.5,"сформирован",IF('Познавательное развитие'!T5&lt;0.5,"не сформирован", "в стадии формирования")))</f>
        <v/>
      </c>
      <c r="Z4" s="81" t="str">
        <f>IF('Речевое развитие'!G4="","",IF('Речевое развитие'!G4&gt;1.5,"сформирован",IF('Речевое развитие'!G4&lt;0.5,"не сформирован", "в стадии формирования")))</f>
        <v/>
      </c>
      <c r="AA4" s="134"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разви'!U5+'Познавательное развитие'!T5+'Речевое развитие'!G4)/9)))))))))</f>
        <v/>
      </c>
      <c r="AB4" s="81" t="str">
        <f>IF(AA4="","",IF(AA4&gt;1.5,"сформирован",IF(AA4&lt;0.5,"не сформирован","в стадии формирования")))</f>
        <v/>
      </c>
      <c r="AC4" s="81"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AD4" s="81" t="str">
        <f>IF('Познавательное развитие'!P5="","",IF('Познавательное развитие'!P5&gt;1.5,"сформирован",IF('Познавательное развитие'!P5&lt;0.5,"не сформирован", "в стадии формирования")))</f>
        <v/>
      </c>
      <c r="AE4" s="81" t="str">
        <f>IF('Речевое развитие'!F4="","",IF('Речевое развитие'!F4&gt;1.5,"сформирован",IF('Речевое развитие'!GG4&lt;0.5,"не сформирован", "в стадии формирования")))</f>
        <v/>
      </c>
      <c r="AF4" s="81" t="str">
        <f>IF('Речевое развитие'!G4="","",IF('Речевое развитие'!G4&gt;1.5,"сформирован",IF('Речевое развитие'!GH4&lt;0.5,"не сформирован", "в стадии формирования")))</f>
        <v/>
      </c>
      <c r="AG4" s="81" t="str">
        <f>IF('Речевое развитие'!M4="","",IF('Речевое развитие'!M4&gt;1.5,"сформирован",IF('Речевое развитие'!M4&lt;0.5,"не сформирован", "в стадии формирования")))</f>
        <v/>
      </c>
      <c r="AH4" s="81" t="str">
        <f>IF('Речевое развитие'!N4="","",IF('Речевое развитие'!N4&gt;1.5,"сформирован",IF('Речевое развитие'!N4&lt;0.5,"не сформирован", "в стадии формирования")))</f>
        <v/>
      </c>
      <c r="AI4" s="81"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AJ4" s="81"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AK4" s="81" t="str">
        <f>IF('Художественно-эстетическое разв'!AB5="","",IF('Художественно-эстетическое разв'!AB5&gt;1.5,"сформирован",IF('Художественно-эстетическое разв'!AB5&lt;0.5,"не сформирован", "в стадии формирования")))</f>
        <v/>
      </c>
      <c r="AL4" s="164"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разв'!AB5)/9)))))))))</f>
        <v/>
      </c>
      <c r="AM4" s="81" t="str">
        <f>IF(AL4="","",IF(AL4&gt;1.5,"сформирован",IF(AL4&lt;0.5,"не сформирован","в стадии формирования")))</f>
        <v/>
      </c>
      <c r="AN4" s="81" t="str">
        <f>IF('Познавательное развитие'!V5="","",IF('Познавательное развитие'!V5&gt;1.5,"сформирован",IF('Познавательное развитие'!V5&lt;0.5,"не сформирован", "в стадии формирования")))</f>
        <v/>
      </c>
      <c r="AO4" s="81" t="str">
        <f>IF('Речевое развитие'!D4="","",IF('Речевое развитие'!D4&gt;1.5,"сформирован",IF('Речевое развитие'!D4&lt;0.5,"не сформирован", "в стадии формирования")))</f>
        <v/>
      </c>
      <c r="AP4" s="81" t="str">
        <f>IF('Речевое развитие'!E4="","",IF('Речевое развитие'!E4&gt;1.5,"сформирован",IF('Речевое развитие'!E4&lt;0.5,"не сформирован", "в стадии формирования")))</f>
        <v/>
      </c>
      <c r="AQ4" s="81" t="str">
        <f>IF('Речевое развитие'!F4="","",IF('Речевое развитие'!F4&gt;1.5,"сформирован",IF('Речевое развитие'!F4&lt;0.5,"не сформирован", "в стадии формирования")))</f>
        <v/>
      </c>
      <c r="AR4" s="81" t="str">
        <f>IF('Речевое развитие'!G4="","",IF('Речевое развитие'!G4&gt;1.5,"сформирован",IF('Речевое развитие'!G4&lt;0.5,"не сформирован", "в стадии формирования")))</f>
        <v/>
      </c>
      <c r="AS4" s="81" t="str">
        <f>IF('Речевое развитие'!J4="","",IF('Речевое развитие'!J4&gt;1.5,"сформирован",IF('Речевое развитие'!J4&lt;0.5,"не сформирован", "в стадии формирования")))</f>
        <v/>
      </c>
      <c r="AT4" s="81" t="str">
        <f>IF('Речевое развитие'!M4="","",IF('Речевое развитие'!M4&gt;1.5,"сформирован",IF('Речевое развитие'!M4&lt;0.5,"не сформирован", "в стадии формирования")))</f>
        <v/>
      </c>
      <c r="AU4" s="134" t="str">
        <f>IF('Познавательное развитие'!V5="","",IF('Речевое развитие'!D4="","",IF('Речевое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развитие'!E4+'Речевое развитие'!F4+'Речевое развитие'!G4+'Речевое развитие'!J4+'Речевое развитие'!M4)/7)))))))</f>
        <v/>
      </c>
      <c r="AV4" s="81" t="str">
        <f>IF(AU4="","",IF(AU4&gt;1.5,"сформирован",IF(AU4&lt;0.5,"не сформирован","в стадии формирования")))</f>
        <v/>
      </c>
      <c r="AW4" s="97" t="str">
        <f>IF('Художественно-эстетическое разв'!M5="","",IF('Художественно-эстетическое разв'!M5&gt;1.5,"сформирован",IF('Художественно-эстетическое разв'!M5&lt;0.5,"не сформирован", "в стадии формирования")))</f>
        <v/>
      </c>
      <c r="AX4" s="97" t="str">
        <f>IF('Художественно-эстетическое разв'!N5="","",IF('Художественно-эстетическое разв'!N5&gt;1.5,"сформирован",IF('Художественно-эстетическое разв'!N5&lt;0.5,"не сформирован", "в стадии формирования")))</f>
        <v/>
      </c>
      <c r="AY4" s="165" t="str">
        <f>IF('Художественно-эстетическое разв'!V5="","",IF('Художественно-эстетическое разв'!V5&gt;1.5,"сформирован",IF('Художественно-эстетическое разв'!V5&lt;0.5,"не сформирован", "в стадии формирования")))</f>
        <v/>
      </c>
      <c r="AZ4" s="97" t="str">
        <f>IF('Физическое развитие'!D4="","",IF('Физическое развитие'!D4&gt;1.5,"сформирован",IF('Физическое развитие'!D4&lt;0.5,"не сформирован", "в стадии формирования")))</f>
        <v/>
      </c>
      <c r="BA4" s="97" t="str">
        <f>IF('Физическое развитие'!E4="","",IF('Физическое развитие'!E4&gt;1.5,"сформирован",IF('Физическое развитие'!E4&lt;0.5,"не сформирован", "в стадии формирования")))</f>
        <v/>
      </c>
      <c r="BB4" s="97" t="str">
        <f>IF('Физическое развитие'!F4="","",IF('Физическое развитие'!F4&gt;1.5,"сформирован",IF('Физическое развитие'!F4&lt;0.5,"не сформирован", "в стадии формирования")))</f>
        <v/>
      </c>
      <c r="BC4" s="97" t="str">
        <f>IF('Физическое развитие'!G4="","",IF('Физическое развитие'!G4&gt;1.5,"сформирован",IF('Физическое развитие'!G4&lt;0.5,"не сформирован", "в стадии формирования")))</f>
        <v/>
      </c>
      <c r="BD4" s="97" t="str">
        <f>IF('Физическое развитие'!H4="","",IF('Физическое развитие'!H4&gt;1.5,"сформирован",IF('Физическое развитие'!H4&lt;0.5,"не сформирован", "в стадии формирования")))</f>
        <v/>
      </c>
      <c r="BE4" s="97" t="str">
        <f>IF('Физическое развитие'!I4="","",IF('Физическое развитие'!I4&gt;1.5,"сформирован",IF('Физическое развитие'!I4&lt;0.5,"не сформирован", "в стадии формирования")))</f>
        <v/>
      </c>
      <c r="BF4" s="97" t="str">
        <f>IF('Физическое развитие'!J4="","",IF('Физическое развитие'!J4&gt;1.5,"сформирован",IF('Физическое развитие'!J4&lt;0.5,"не сформирован", "в стадии формирования")))</f>
        <v/>
      </c>
      <c r="BG4" s="97" t="str">
        <f>IF('Физическое развитие'!K4="","",IF('Физическое развитие'!K4&gt;1.5,"сформирован",IF('Физическое развитие'!K4&lt;0.5,"не сформирован", "в стадии формирования")))</f>
        <v/>
      </c>
      <c r="BH4" s="97" t="str">
        <f>IF('Физическое развитие'!L4="","",IF('Физическое развитие'!L4&gt;1.5,"сформирован",IF('Физическое развитие'!L4&lt;0.5,"не сформирован", "в стадии формирования")))</f>
        <v/>
      </c>
      <c r="BI4" s="134"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развитие'!M4)/12))))))))))))</f>
        <v/>
      </c>
      <c r="BJ4" s="81" t="str">
        <f>IF(BI4="","",IF(BI4&gt;1.5,"сформирован",IF(BI4&lt;0.5,"не сформирован","в стадии формирования")))</f>
        <v/>
      </c>
      <c r="BK4" s="81"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BL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M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BN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BO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BP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BQ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BR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BS4" s="81" t="str">
        <f>IF('Физическое развитие'!L4="","",IF('Физическое развитие'!L4&gt;1.5,"сформирован",IF('Физическое развитие'!L4&lt;0.5,"не сформирован", "в стадии формирования")))</f>
        <v/>
      </c>
      <c r="BT4" s="81" t="str">
        <f>IF('Физическое развитие'!M4="","",IF('Физическое развитие'!M4&gt;1.5,"сформирован",IF('Физическое развитие'!M4&lt;0.5,"не сформирован", "в стадии формирования")))</f>
        <v/>
      </c>
      <c r="BU4" s="81" t="str">
        <f>IF('Физическое развитие'!N4="","",IF('Физическое развитие'!N4&gt;1.5,"сформирован",IF('Физическое развитие'!N4&lt;0.5,"не сформирован", "в стадии формирования")))</f>
        <v/>
      </c>
      <c r="BV4" s="81" t="str">
        <f>IF('Физическое развитие'!O4="","",IF('Физическое развитие'!O4&gt;1.5,"сформирован",IF('Физическое развитие'!O4&lt;0.5,"не сформирован", "в стадии формирования")))</f>
        <v/>
      </c>
      <c r="BW4" s="134"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разви'!Z5="","",IF('Социально-коммуникативное разви'!AA5="","",IF('Физическое развитие'!L4="","",IF('Физическое развитие'!P4="","",IF('Физическое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разви'!Z5+'Социально-коммуникативное разви'!AA5+'Физическое развитие'!L4+'Физическое развитие'!P4+'Физическое развитие'!Q4+'Физическое развитие'!R4)/12))))))))))))</f>
        <v/>
      </c>
      <c r="BX4" s="81" t="str">
        <f>IF(BW4="","",IF(BW4&gt;1.5,"сформирован",IF(BW4&lt;0.5,"не сформирован","в стадии формирования")))</f>
        <v/>
      </c>
      <c r="BY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Z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A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CB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CC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C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C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C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CG4" s="81" t="str">
        <f>IF('Познавательное развитие'!D5="","",IF('Познавательное развитие'!D5&gt;1.5,"сформирован",IF('Познавательное развитие'!D5&lt;0.5,"не сформирован", "в стадии формирования")))</f>
        <v/>
      </c>
      <c r="CH4" s="81" t="str">
        <f>IF('Познавательное развитие'!E5="","",IF('Познавательное развитие'!E5&gt;1.5,"сформирован",IF('Познавательное развитие'!E5&lt;0.5,"не сформирован", "в стадии формирования")))</f>
        <v/>
      </c>
      <c r="CI4" s="81" t="str">
        <f>IF('Познавательное развитие'!F5="","",IF('Познавательное развитие'!F5&gt;1.5,"сформирован",IF('Познавательное развитие'!F5&lt;0.5,"не сформирован", "в стадии формирования")))</f>
        <v/>
      </c>
      <c r="CJ4" s="81" t="str">
        <f>IF('Познавательное развитие'!G5="","",IF('Познавательное развитие'!G5&gt;1.5,"сформирован",IF('Познавательное развитие'!G5&lt;0.5,"не сформирован", "в стадии формирования")))</f>
        <v/>
      </c>
      <c r="CK4" s="81" t="str">
        <f>IF('Познавательное развитие'!H5="","",IF('Познавательное развитие'!H5&gt;1.5,"сформирован",IF('Познавательное развитие'!H5&lt;0.5,"не сформирован", "в стадии формирования")))</f>
        <v/>
      </c>
      <c r="CL4" s="81" t="str">
        <f>IF('Познавательное развитие'!I5="","",IF('Познавательное развитие'!I5&gt;1.5,"сформирован",IF('Познавательное развитие'!I5&lt;0.5,"не сформирован", "в стадии формирования")))</f>
        <v/>
      </c>
      <c r="CM4" s="81" t="str">
        <f>IF('Познавательное развитие'!J5="","",IF('Познавательное развитие'!J5&gt;1.5,"сформирован",IF('Познавательное развитие'!J5&lt;0.5,"не сформирован", "в стадии формирования")))</f>
        <v/>
      </c>
      <c r="CN4" s="81" t="str">
        <f>IF('Познавательное развитие'!K5="","",IF('Познавательное развитие'!K5&gt;1.5,"сформирован",IF('Познавательное развитие'!K5&lt;0.5,"не сформирован", "в стадии формирования")))</f>
        <v/>
      </c>
      <c r="CO4" s="81" t="str">
        <f>IF('Познавательное развитие'!L5="","",IF('Познавательное развитие'!L5&gt;1.5,"сформирован",IF('Познавательное развитие'!L5&lt;0.5,"не сформирован", "в стадии формирования")))</f>
        <v/>
      </c>
      <c r="CP4" s="81" t="str">
        <f>IF('Познавательное развитие'!M5="","",IF('Познавательное развитие'!M5&gt;1.5,"сформирован",IF('Познавательное развитие'!M5&lt;0.5,"не сформирован", "в стадии формирования")))</f>
        <v/>
      </c>
      <c r="CQ4" s="81" t="str">
        <f>IF('Познавательное развитие'!N5="","",IF('Познавательное развитие'!N5&gt;1.5,"сформирован",IF('Познавательное развитие'!N5&lt;0.5,"не сформирован", "в стадии формирования")))</f>
        <v/>
      </c>
      <c r="CR4" s="81" t="str">
        <f>IF('Познавательное развитие'!O5="","",IF('Познавательное развитие'!O5&gt;1.5,"сформирован",IF('Познавательное развитие'!O5&lt;0.5,"не сформирован", "в стадии формирования")))</f>
        <v/>
      </c>
      <c r="CS4" s="81" t="str">
        <f>IF('Познавательное развитие'!P5="","",IF('Познавательное развитие'!P5&gt;1.5,"сформирован",IF('Познавательное развитие'!P5&lt;0.5,"не сформирован", "в стадии формирования")))</f>
        <v/>
      </c>
      <c r="CT4" s="81" t="str">
        <f>IF('Познавательное развитие'!Q5="","",IF('Познавательное развитие'!Q5&gt;1.5,"сформирован",IF('Познавательное развитие'!Q5&lt;0.5,"не сформирован", "в стадии формирования")))</f>
        <v/>
      </c>
      <c r="CU4" s="81" t="str">
        <f>IF('Речевое развитие'!J4="","",IF('Речевое развитие'!J4&gt;1.5,"сформирован",IF('Речевое развитие'!J4&lt;0.5,"не сформирован", "в стадии формирования")))</f>
        <v/>
      </c>
      <c r="CV4" s="81" t="str">
        <f>IF('Речевое развитие'!K4="","",IF('Речевое развитие'!K4&gt;1.5,"сформирован",IF('Речевое развитие'!K4&lt;0.5,"не сформирован", "в стадии формирования")))</f>
        <v/>
      </c>
      <c r="CW4" s="81" t="str">
        <f>IF('Речевое развитие'!L4="","",IF('Речевое развитие'!L4&gt;1.5,"сформирован",IF('Речевое развитие'!L4&lt;0.5,"не сформирован", "в стадии формирования")))</f>
        <v/>
      </c>
      <c r="CX4" s="165"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CY4" s="134"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разв'!AA5)/26))))))))))))))))))))))))))</f>
        <v/>
      </c>
      <c r="CZ4" s="81" t="str">
        <f>IF(CY4="","",IF(CY4&gt;1.5,"сформирован",IF(CY4&lt;0.5,"не сформирован","в стадии формирования")))</f>
        <v/>
      </c>
      <c r="EL4" s="90"/>
    </row>
    <row r="5" spans="1:142">
      <c r="A5" s="295">
        <f>список!A3</f>
        <v>2</v>
      </c>
      <c r="B5" s="163" t="str">
        <f>IF(список!B3="","",список!B3)</f>
        <v/>
      </c>
      <c r="C5" s="81">
        <f>IF(список!C3="","",список!C3)</f>
        <v>0</v>
      </c>
      <c r="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G5" s="81"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H5" s="81"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I5" s="81" t="str">
        <f>IF('Познавательное развитие'!J6="","",IF('Познавательное развитие'!J6&gt;1.5,"сформирован",IF('Познавательное развитие'!J6&lt;0.5,"не сформирован", "в стадии формирования")))</f>
        <v/>
      </c>
      <c r="J5" s="81" t="str">
        <f>IF('Познавательное развитие'!K6="","",IF('Познавательное развитие'!K6&gt;1.5,"сформирован",IF('Познавательное развитие'!K6&lt;0.5,"не сформирован", "в стадии формирования")))</f>
        <v/>
      </c>
      <c r="K5" s="81" t="str">
        <f>IF('Познавательное развитие'!N6="","",IF('Познавательное развитие'!N6&gt;1.5,"сформирован",IF('Познавательное развитие'!N6&lt;0.5,"не сформирован", "в стадии формирования")))</f>
        <v/>
      </c>
      <c r="L5" s="81" t="str">
        <f>IF('Познавательное развитие'!O6="","",IF('Познавательное развитие'!O6&gt;1.5,"сформирован",IF('Познавательное развитие'!O6&lt;0.5,"не сформирован", "в стадии формирования")))</f>
        <v/>
      </c>
      <c r="M5" s="81" t="str">
        <f>IF('Познавательное развитие'!U6="","",IF('Познавательное развитие'!U6&gt;1.5,"сформирован",IF('Познавательное развитие'!U6&lt;0.5,"не сформирован", "в стадии формирования")))</f>
        <v/>
      </c>
      <c r="N5" s="81" t="str">
        <f>IF('Речевое развитие'!G5="","",IF('Речевое развитие'!G5&gt;1.5,"сформирован",IF('Речевое развитие'!G5&lt;0.5,"не сформирован", "в стадии формирования")))</f>
        <v/>
      </c>
      <c r="O5" s="81"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P5" s="134"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разв'!D6)/12))))))))))))</f>
        <v/>
      </c>
      <c r="Q5" s="81" t="str">
        <f t="shared" ref="Q5:Q38" si="0">IF(P5="","",IF(P5&gt;1.5,"сформирован",IF(P5&lt;0.5,"не сформирован","в стадии формирования")))</f>
        <v/>
      </c>
      <c r="R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S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T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U5" s="81"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V5" s="81"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W5" s="81"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X5" s="81"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Y5" s="81" t="str">
        <f>IF('Познавательное развитие'!T6="","",IF('Познавательное развитие'!T6&gt;1.5,"сформирован",IF('Познавательное развитие'!T6&lt;0.5,"не сформирован", "в стадии формирования")))</f>
        <v/>
      </c>
      <c r="Z5" s="81" t="str">
        <f>IF('Речевое развитие'!G5="","",IF('Речевое развитие'!G5&gt;1.5,"сформирован",IF('Речевое развитие'!G5&lt;0.5,"не сформирован", "в стадии формирования")))</f>
        <v/>
      </c>
      <c r="AA5" s="134"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разви'!U6+'Познавательное развитие'!T6+'Речевое развитие'!G5)/9)))))))))</f>
        <v/>
      </c>
      <c r="AB5" s="81" t="str">
        <f t="shared" ref="AB5:AB38" si="1">IF(AA5="","",IF(AA5&gt;1.5,"сформирован",IF(AA5&lt;0.5,"не сформирован","в стадии формирования")))</f>
        <v/>
      </c>
      <c r="AC5" s="81"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AD5" s="81" t="str">
        <f>IF('Познавательное развитие'!P6="","",IF('Познавательное развитие'!P6&gt;1.5,"сформирован",IF('Познавательное развитие'!P6&lt;0.5,"не сформирован", "в стадии формирования")))</f>
        <v/>
      </c>
      <c r="AE5" s="81" t="str">
        <f>IF('Речевое развитие'!F5="","",IF('Речевое развитие'!F5&gt;1.5,"сформирован",IF('Речевое развитие'!GG5&lt;0.5,"не сформирован", "в стадии формирования")))</f>
        <v/>
      </c>
      <c r="AF5" s="81" t="str">
        <f>IF('Речевое развитие'!G5="","",IF('Речевое развитие'!G5&gt;1.5,"сформирован",IF('Речевое развитие'!GH5&lt;0.5,"не сформирован", "в стадии формирования")))</f>
        <v/>
      </c>
      <c r="AG5" s="81" t="str">
        <f>IF('Речевое развитие'!M5="","",IF('Речевое развитие'!M5&gt;1.5,"сформирован",IF('Речевое развитие'!M5&lt;0.5,"не сформирован", "в стадии формирования")))</f>
        <v/>
      </c>
      <c r="AH5" s="81" t="str">
        <f>IF('Речевое развитие'!N5="","",IF('Речевое развитие'!N5&gt;1.5,"сформирован",IF('Речевое развитие'!N5&lt;0.5,"не сформирован", "в стадии формирования")))</f>
        <v/>
      </c>
      <c r="AI5" s="81"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AJ5" s="81"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AK5" s="81" t="str">
        <f>IF('Художественно-эстетическое разв'!AB6="","",IF('Художественно-эстетическое разв'!AB6&gt;1.5,"сформирован",IF('Художественно-эстетическое разв'!AB6&lt;0.5,"не сформирован", "в стадии формирования")))</f>
        <v/>
      </c>
      <c r="AL5" s="164"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разв'!AB6)/9)))))))))</f>
        <v/>
      </c>
      <c r="AM5" s="81" t="str">
        <f t="shared" ref="AM5:AM38" si="2">IF(AL5="","",IF(AL5&gt;1.5,"сформирован",IF(AL5&lt;0.5,"не сформирован","в стадии формирования")))</f>
        <v/>
      </c>
      <c r="AN5" s="81" t="str">
        <f>IF('Познавательное развитие'!V6="","",IF('Познавательное развитие'!V6&gt;1.5,"сформирован",IF('Познавательное развитие'!V6&lt;0.5,"не сформирован", "в стадии формирования")))</f>
        <v/>
      </c>
      <c r="AO5" s="81" t="str">
        <f>IF('Речевое развитие'!D5="","",IF('Речевое развитие'!D5&gt;1.5,"сформирован",IF('Речевое развитие'!D5&lt;0.5,"не сформирован", "в стадии формирования")))</f>
        <v/>
      </c>
      <c r="AP5" s="81" t="str">
        <f>IF('Речевое развитие'!E5="","",IF('Речевое развитие'!E5&gt;1.5,"сформирован",IF('Речевое развитие'!E5&lt;0.5,"не сформирован", "в стадии формирования")))</f>
        <v/>
      </c>
      <c r="AQ5" s="81" t="str">
        <f>IF('Речевое развитие'!F5="","",IF('Речевое развитие'!F5&gt;1.5,"сформирован",IF('Речевое развитие'!F5&lt;0.5,"не сформирован", "в стадии формирования")))</f>
        <v/>
      </c>
      <c r="AR5" s="81" t="str">
        <f>IF('Речевое развитие'!G5="","",IF('Речевое развитие'!G5&gt;1.5,"сформирован",IF('Речевое развитие'!G5&lt;0.5,"не сформирован", "в стадии формирования")))</f>
        <v/>
      </c>
      <c r="AS5" s="81" t="str">
        <f>IF('Речевое развитие'!J5="","",IF('Речевое развитие'!J5&gt;1.5,"сформирован",IF('Речевое развитие'!J5&lt;0.5,"не сформирован", "в стадии формирования")))</f>
        <v/>
      </c>
      <c r="AT5" s="81" t="str">
        <f>IF('Речевое развитие'!M5="","",IF('Речевое развитие'!M5&gt;1.5,"сформирован",IF('Речевое развитие'!M5&lt;0.5,"не сформирован", "в стадии формирования")))</f>
        <v/>
      </c>
      <c r="AU5" s="134" t="str">
        <f>IF('Познавательное развитие'!V6="","",IF('Речевое развитие'!D5="","",IF('Речевое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развитие'!E5+'Речевое развитие'!F5+'Речевое развитие'!G5+'Речевое развитие'!J5+'Речевое развитие'!M5)/7)))))))</f>
        <v/>
      </c>
      <c r="AV5" s="81" t="str">
        <f t="shared" ref="AV5:AV38" si="3">IF(AU5="","",IF(AU5&gt;1.5,"сформирован",IF(AU5&lt;0.5,"не сформирован","в стадии формирования")))</f>
        <v/>
      </c>
      <c r="AW5" s="97" t="str">
        <f>IF('Художественно-эстетическое разв'!M6="","",IF('Художественно-эстетическое разв'!M6&gt;1.5,"сформирован",IF('Художественно-эстетическое разв'!M6&lt;0.5,"не сформирован", "в стадии формирования")))</f>
        <v/>
      </c>
      <c r="AX5" s="97" t="str">
        <f>IF('Художественно-эстетическое разв'!N6="","",IF('Художественно-эстетическое разв'!N6&gt;1.5,"сформирован",IF('Художественно-эстетическое разв'!N6&lt;0.5,"не сформирован", "в стадии формирования")))</f>
        <v/>
      </c>
      <c r="AY5" s="165" t="str">
        <f>IF('Художественно-эстетическое разв'!V6="","",IF('Художественно-эстетическое разв'!V6&gt;1.5,"сформирован",IF('Художественно-эстетическое разв'!V6&lt;0.5,"не сформирован", "в стадии формирования")))</f>
        <v/>
      </c>
      <c r="AZ5" s="97" t="str">
        <f>IF('Физическое развитие'!D5="","",IF('Физическое развитие'!D5&gt;1.5,"сформирован",IF('Физическое развитие'!D5&lt;0.5,"не сформирован", "в стадии формирования")))</f>
        <v/>
      </c>
      <c r="BA5" s="97" t="str">
        <f>IF('Физическое развитие'!E5="","",IF('Физическое развитие'!E5&gt;1.5,"сформирован",IF('Физическое развитие'!E5&lt;0.5,"не сформирован", "в стадии формирования")))</f>
        <v/>
      </c>
      <c r="BB5" s="97" t="str">
        <f>IF('Физическое развитие'!F5="","",IF('Физическое развитие'!F5&gt;1.5,"сформирован",IF('Физическое развитие'!F5&lt;0.5,"не сформирован", "в стадии формирования")))</f>
        <v/>
      </c>
      <c r="BC5" s="97" t="str">
        <f>IF('Физическое развитие'!G5="","",IF('Физическое развитие'!G5&gt;1.5,"сформирован",IF('Физическое развитие'!G5&lt;0.5,"не сформирован", "в стадии формирования")))</f>
        <v/>
      </c>
      <c r="BD5" s="97" t="str">
        <f>IF('Физическое развитие'!H5="","",IF('Физическое развитие'!H5&gt;1.5,"сформирован",IF('Физическое развитие'!H5&lt;0.5,"не сформирован", "в стадии формирования")))</f>
        <v/>
      </c>
      <c r="BE5" s="97" t="str">
        <f>IF('Физическое развитие'!I5="","",IF('Физическое развитие'!I5&gt;1.5,"сформирован",IF('Физическое развитие'!I5&lt;0.5,"не сформирован", "в стадии формирования")))</f>
        <v/>
      </c>
      <c r="BF5" s="97" t="str">
        <f>IF('Физическое развитие'!J5="","",IF('Физическое развитие'!J5&gt;1.5,"сформирован",IF('Физическое развитие'!J5&lt;0.5,"не сформирован", "в стадии формирования")))</f>
        <v/>
      </c>
      <c r="BG5" s="97" t="str">
        <f>IF('Физическое развитие'!K5="","",IF('Физическое развитие'!K5&gt;1.5,"сформирован",IF('Физическое развитие'!K5&lt;0.5,"не сформирован", "в стадии формирования")))</f>
        <v/>
      </c>
      <c r="BH5" s="97" t="str">
        <f>IF('Физическое развитие'!L5="","",IF('Физическое развитие'!L5&gt;1.5,"сформирован",IF('Физическое развитие'!L5&lt;0.5,"не сформирован", "в стадии формирования")))</f>
        <v/>
      </c>
      <c r="BI5" s="134"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развитие'!M5)/12))))))))))))</f>
        <v/>
      </c>
      <c r="BJ5" s="81" t="str">
        <f t="shared" ref="BJ5:BJ38" si="4">IF(BI5="","",IF(BI5&gt;1.5,"сформирован",IF(BI5&lt;0.5,"не сформирован","в стадии формирования")))</f>
        <v/>
      </c>
      <c r="BK5" s="81"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BL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M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BN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BO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BP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BQ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BR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BS5" s="81" t="str">
        <f>IF('Физическое развитие'!L5="","",IF('Физическое развитие'!L5&gt;1.5,"сформирован",IF('Физическое развитие'!L5&lt;0.5,"не сформирован", "в стадии формирования")))</f>
        <v/>
      </c>
      <c r="BT5" s="81" t="str">
        <f>IF('Физическое развитие'!M5="","",IF('Физическое развитие'!M5&gt;1.5,"сформирован",IF('Физическое развитие'!M5&lt;0.5,"не сформирован", "в стадии формирования")))</f>
        <v/>
      </c>
      <c r="BU5" s="81" t="str">
        <f>IF('Физическое развитие'!N5="","",IF('Физическое развитие'!N5&gt;1.5,"сформирован",IF('Физическое развитие'!N5&lt;0.5,"не сформирован", "в стадии формирования")))</f>
        <v/>
      </c>
      <c r="BV5" s="81" t="str">
        <f>IF('Физическое развитие'!O5="","",IF('Физическое развитие'!O5&gt;1.5,"сформирован",IF('Физическое развитие'!O5&lt;0.5,"не сформирован", "в стадии формирования")))</f>
        <v/>
      </c>
      <c r="BW5" s="134" t="str">
        <f>IF('Социально-коммуникативное разви'!D6="","",IF('Социально-коммуникативное разви'!G6="","",IF('Социально-коммуникативное разви'!K6="","",IF('Социально-коммуникативное разви'!M6="","",IF('Социально-коммуникативное разви'!X6="","",IF('Социально-коммуникативное разви'!Y6="","",IF('Социально-коммуникативное разви'!Z6="","",IF('Социально-коммуникативное разви'!AA6="","",IF('Физическое развитие'!L5="","",IF('Физическое развитие'!P5="","",IF('Физическое развитие'!Q5="","",IF('Физическое развитие'!R5="","",('Социально-коммуникативное разви'!D6+'Социально-коммуникативное разви'!G6+'Социально-коммуникативное разви'!K6+'Социально-коммуникативное разви'!M6+'Социально-коммуникативное разви'!X6+'Социально-коммуникативное разви'!Y6+'Социально-коммуникативное разви'!Z6+'Социально-коммуникативное разви'!AA6+'Физическое развитие'!L5+'Физическое развитие'!P5+'Физическое развитие'!Q5+'Физическое развитие'!R5)/12))))))))))))</f>
        <v/>
      </c>
      <c r="BX5" s="81" t="str">
        <f t="shared" ref="BX5:BX38" si="5">IF(BW5="","",IF(BW5&gt;1.5,"сформирован",IF(BW5&lt;0.5,"не сформирован","в стадии формирования")))</f>
        <v/>
      </c>
      <c r="BY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Z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A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CB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CC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C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C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C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CG5" s="81" t="str">
        <f>IF('Познавательное развитие'!D6="","",IF('Познавательное развитие'!D6&gt;1.5,"сформирован",IF('Познавательное развитие'!D6&lt;0.5,"не сформирован", "в стадии формирования")))</f>
        <v/>
      </c>
      <c r="CH5" s="81" t="str">
        <f>IF('Познавательное развитие'!E6="","",IF('Познавательное развитие'!E6&gt;1.5,"сформирован",IF('Познавательное развитие'!E6&lt;0.5,"не сформирован", "в стадии формирования")))</f>
        <v/>
      </c>
      <c r="CI5" s="81" t="str">
        <f>IF('Познавательное развитие'!F6="","",IF('Познавательное развитие'!F6&gt;1.5,"сформирован",IF('Познавательное развитие'!F6&lt;0.5,"не сформирован", "в стадии формирования")))</f>
        <v/>
      </c>
      <c r="CJ5" s="81" t="str">
        <f>IF('Познавательное развитие'!G6="","",IF('Познавательное развитие'!G6&gt;1.5,"сформирован",IF('Познавательное развитие'!G6&lt;0.5,"не сформирован", "в стадии формирования")))</f>
        <v/>
      </c>
      <c r="CK5" s="81" t="str">
        <f>IF('Познавательное развитие'!H6="","",IF('Познавательное развитие'!H6&gt;1.5,"сформирован",IF('Познавательное развитие'!H6&lt;0.5,"не сформирован", "в стадии формирования")))</f>
        <v/>
      </c>
      <c r="CL5" s="81" t="str">
        <f>IF('Познавательное развитие'!I6="","",IF('Познавательное развитие'!I6&gt;1.5,"сформирован",IF('Познавательное развитие'!I6&lt;0.5,"не сформирован", "в стадии формирования")))</f>
        <v/>
      </c>
      <c r="CM5" s="81" t="str">
        <f>IF('Познавательное развитие'!J6="","",IF('Познавательное развитие'!J6&gt;1.5,"сформирован",IF('Познавательное развитие'!J6&lt;0.5,"не сформирован", "в стадии формирования")))</f>
        <v/>
      </c>
      <c r="CN5" s="81" t="str">
        <f>IF('Познавательное развитие'!K6="","",IF('Познавательное развитие'!K6&gt;1.5,"сформирован",IF('Познавательное развитие'!K6&lt;0.5,"не сформирован", "в стадии формирования")))</f>
        <v/>
      </c>
      <c r="CO5" s="81" t="str">
        <f>IF('Познавательное развитие'!L6="","",IF('Познавательное развитие'!L6&gt;1.5,"сформирован",IF('Познавательное развитие'!L6&lt;0.5,"не сформирован", "в стадии формирования")))</f>
        <v/>
      </c>
      <c r="CP5" s="81" t="str">
        <f>IF('Познавательное развитие'!M6="","",IF('Познавательное развитие'!M6&gt;1.5,"сформирован",IF('Познавательное развитие'!M6&lt;0.5,"не сформирован", "в стадии формирования")))</f>
        <v/>
      </c>
      <c r="CQ5" s="81" t="str">
        <f>IF('Познавательное развитие'!N6="","",IF('Познавательное развитие'!N6&gt;1.5,"сформирован",IF('Познавательное развитие'!N6&lt;0.5,"не сформирован", "в стадии формирования")))</f>
        <v/>
      </c>
      <c r="CR5" s="81" t="str">
        <f>IF('Познавательное развитие'!O6="","",IF('Познавательное развитие'!O6&gt;1.5,"сформирован",IF('Познавательное развитие'!O6&lt;0.5,"не сформирован", "в стадии формирования")))</f>
        <v/>
      </c>
      <c r="CS5" s="81" t="str">
        <f>IF('Познавательное развитие'!P6="","",IF('Познавательное развитие'!P6&gt;1.5,"сформирован",IF('Познавательное развитие'!P6&lt;0.5,"не сформирован", "в стадии формирования")))</f>
        <v/>
      </c>
      <c r="CT5" s="81" t="str">
        <f>IF('Познавательное развитие'!Q6="","",IF('Познавательное развитие'!Q6&gt;1.5,"сформирован",IF('Познавательное развитие'!Q6&lt;0.5,"не сформирован", "в стадии формирования")))</f>
        <v/>
      </c>
      <c r="CU5" s="81" t="str">
        <f>IF('Речевое развитие'!J5="","",IF('Речевое развитие'!J5&gt;1.5,"сформирован",IF('Речевое развитие'!J5&lt;0.5,"не сформирован", "в стадии формирования")))</f>
        <v/>
      </c>
      <c r="CV5" s="81" t="str">
        <f>IF('Речевое развитие'!K5="","",IF('Речевое развитие'!K5&gt;1.5,"сформирован",IF('Речевое развитие'!K5&lt;0.5,"не сформирован", "в стадии формирования")))</f>
        <v/>
      </c>
      <c r="CW5" s="81" t="str">
        <f>IF('Речевое развитие'!L5="","",IF('Речевое развитие'!L5&gt;1.5,"сформирован",IF('Речевое развитие'!L5&lt;0.5,"не сформирован", "в стадии формирования")))</f>
        <v/>
      </c>
      <c r="CX5" s="165"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CY5" s="134"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разв'!AA6)/26))))))))))))))))))))))))))</f>
        <v/>
      </c>
      <c r="CZ5" s="81" t="str">
        <f t="shared" ref="CZ5:CZ38" si="6">IF(CY5="","",IF(CY5&gt;1.5,"сформирован",IF(CY5&lt;0.5,"не сформирован","в стадии формирования")))</f>
        <v/>
      </c>
      <c r="EL5" s="90"/>
    </row>
    <row r="6" spans="1:142">
      <c r="A6" s="295">
        <f>список!A4</f>
        <v>3</v>
      </c>
      <c r="B6" s="163" t="str">
        <f>IF(список!B4="","",список!B4)</f>
        <v/>
      </c>
      <c r="C6" s="81">
        <f>IF(список!C4="","",список!C4)</f>
        <v>0</v>
      </c>
      <c r="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G6" s="81"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H6" s="81"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I6" s="81" t="str">
        <f>IF('Познавательное развитие'!J7="","",IF('Познавательное развитие'!J7&gt;1.5,"сформирован",IF('Познавательное развитие'!J7&lt;0.5,"не сформирован", "в стадии формирования")))</f>
        <v/>
      </c>
      <c r="J6" s="81" t="str">
        <f>IF('Познавательное развитие'!K7="","",IF('Познавательное развитие'!K7&gt;1.5,"сформирован",IF('Познавательное развитие'!K7&lt;0.5,"не сформирован", "в стадии формирования")))</f>
        <v/>
      </c>
      <c r="K6" s="81" t="str">
        <f>IF('Познавательное развитие'!N7="","",IF('Познавательное развитие'!N7&gt;1.5,"сформирован",IF('Познавательное развитие'!N7&lt;0.5,"не сформирован", "в стадии формирования")))</f>
        <v/>
      </c>
      <c r="L6" s="81" t="str">
        <f>IF('Познавательное развитие'!O7="","",IF('Познавательное развитие'!O7&gt;1.5,"сформирован",IF('Познавательное развитие'!O7&lt;0.5,"не сформирован", "в стадии формирования")))</f>
        <v/>
      </c>
      <c r="M6" s="81" t="str">
        <f>IF('Познавательное развитие'!U7="","",IF('Познавательное развитие'!U7&gt;1.5,"сформирован",IF('Познавательное развитие'!U7&lt;0.5,"не сформирован", "в стадии формирования")))</f>
        <v/>
      </c>
      <c r="N6" s="81" t="str">
        <f>IF('Речевое развитие'!G6="","",IF('Речевое развитие'!G6&gt;1.5,"сформирован",IF('Речевое развитие'!G6&lt;0.5,"не сформирован", "в стадии формирования")))</f>
        <v/>
      </c>
      <c r="O6" s="81"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P6" s="134"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разв'!D7)/12))))))))))))</f>
        <v/>
      </c>
      <c r="Q6" s="81" t="str">
        <f t="shared" si="0"/>
        <v/>
      </c>
      <c r="R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S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T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U6" s="81"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V6" s="81"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W6" s="81"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X6" s="81"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Y6" s="81" t="str">
        <f>IF('Познавательное развитие'!T7="","",IF('Познавательное развитие'!T7&gt;1.5,"сформирован",IF('Познавательное развитие'!T7&lt;0.5,"не сформирован", "в стадии формирования")))</f>
        <v/>
      </c>
      <c r="Z6" s="81" t="str">
        <f>IF('Речевое развитие'!G6="","",IF('Речевое развитие'!G6&gt;1.5,"сформирован",IF('Речевое развитие'!G6&lt;0.5,"не сформирован", "в стадии формирования")))</f>
        <v/>
      </c>
      <c r="AA6" s="134"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разви'!U7+'Познавательное развитие'!T7+'Речевое развитие'!G6)/9)))))))))</f>
        <v/>
      </c>
      <c r="AB6" s="81" t="str">
        <f t="shared" si="1"/>
        <v/>
      </c>
      <c r="AC6" s="81"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AD6" s="81" t="str">
        <f>IF('Познавательное развитие'!P7="","",IF('Познавательное развитие'!P7&gt;1.5,"сформирован",IF('Познавательное развитие'!P7&lt;0.5,"не сформирован", "в стадии формирования")))</f>
        <v/>
      </c>
      <c r="AE6" s="81" t="str">
        <f>IF('Речевое развитие'!F6="","",IF('Речевое развитие'!F6&gt;1.5,"сформирован",IF('Речевое развитие'!GG6&lt;0.5,"не сформирован", "в стадии формирования")))</f>
        <v/>
      </c>
      <c r="AF6" s="81" t="str">
        <f>IF('Речевое развитие'!G6="","",IF('Речевое развитие'!G6&gt;1.5,"сформирован",IF('Речевое развитие'!GH6&lt;0.5,"не сформирован", "в стадии формирования")))</f>
        <v/>
      </c>
      <c r="AG6" s="81" t="str">
        <f>IF('Речевое развитие'!M6="","",IF('Речевое развитие'!M6&gt;1.5,"сформирован",IF('Речевое развитие'!M6&lt;0.5,"не сформирован", "в стадии формирования")))</f>
        <v/>
      </c>
      <c r="AH6" s="81" t="str">
        <f>IF('Речевое развитие'!N6="","",IF('Речевое развитие'!N6&gt;1.5,"сформирован",IF('Речевое развитие'!N6&lt;0.5,"не сформирован", "в стадии формирования")))</f>
        <v/>
      </c>
      <c r="AI6" s="81"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AJ6" s="81"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AK6" s="81" t="str">
        <f>IF('Художественно-эстетическое разв'!AB7="","",IF('Художественно-эстетическое разв'!AB7&gt;1.5,"сформирован",IF('Художественно-эстетическое разв'!AB7&lt;0.5,"не сформирован", "в стадии формирования")))</f>
        <v/>
      </c>
      <c r="AL6" s="164"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разв'!AB7)/9)))))))))</f>
        <v/>
      </c>
      <c r="AM6" s="81" t="str">
        <f t="shared" si="2"/>
        <v/>
      </c>
      <c r="AN6" s="81" t="str">
        <f>IF('Познавательное развитие'!V7="","",IF('Познавательное развитие'!V7&gt;1.5,"сформирован",IF('Познавательное развитие'!V7&lt;0.5,"не сформирован", "в стадии формирования")))</f>
        <v/>
      </c>
      <c r="AO6" s="81" t="str">
        <f>IF('Речевое развитие'!D6="","",IF('Речевое развитие'!D6&gt;1.5,"сформирован",IF('Речевое развитие'!D6&lt;0.5,"не сформирован", "в стадии формирования")))</f>
        <v/>
      </c>
      <c r="AP6" s="81" t="str">
        <f>IF('Речевое развитие'!E6="","",IF('Речевое развитие'!E6&gt;1.5,"сформирован",IF('Речевое развитие'!E6&lt;0.5,"не сформирован", "в стадии формирования")))</f>
        <v/>
      </c>
      <c r="AQ6" s="81" t="str">
        <f>IF('Речевое развитие'!F6="","",IF('Речевое развитие'!F6&gt;1.5,"сформирован",IF('Речевое развитие'!F6&lt;0.5,"не сформирован", "в стадии формирования")))</f>
        <v/>
      </c>
      <c r="AR6" s="81" t="str">
        <f>IF('Речевое развитие'!G6="","",IF('Речевое развитие'!G6&gt;1.5,"сформирован",IF('Речевое развитие'!G6&lt;0.5,"не сформирован", "в стадии формирования")))</f>
        <v/>
      </c>
      <c r="AS6" s="81" t="str">
        <f>IF('Речевое развитие'!J6="","",IF('Речевое развитие'!J6&gt;1.5,"сформирован",IF('Речевое развитие'!J6&lt;0.5,"не сформирован", "в стадии формирования")))</f>
        <v/>
      </c>
      <c r="AT6" s="81" t="str">
        <f>IF('Речевое развитие'!M6="","",IF('Речевое развитие'!M6&gt;1.5,"сформирован",IF('Речевое развитие'!M6&lt;0.5,"не сформирован", "в стадии формирования")))</f>
        <v/>
      </c>
      <c r="AU6" s="134" t="str">
        <f>IF('Познавательное развитие'!V7="","",IF('Речевое развитие'!D6="","",IF('Речевое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развитие'!E6+'Речевое развитие'!F6+'Речевое развитие'!G6+'Речевое развитие'!J6+'Речевое развитие'!M6)/7)))))))</f>
        <v/>
      </c>
      <c r="AV6" s="81" t="str">
        <f t="shared" si="3"/>
        <v/>
      </c>
      <c r="AW6" s="97" t="str">
        <f>IF('Художественно-эстетическое разв'!M7="","",IF('Художественно-эстетическое разв'!M7&gt;1.5,"сформирован",IF('Художественно-эстетическое разв'!M7&lt;0.5,"не сформирован", "в стадии формирования")))</f>
        <v/>
      </c>
      <c r="AX6" s="97" t="str">
        <f>IF('Художественно-эстетическое разв'!N7="","",IF('Художественно-эстетическое разв'!N7&gt;1.5,"сформирован",IF('Художественно-эстетическое разв'!N7&lt;0.5,"не сформирован", "в стадии формирования")))</f>
        <v/>
      </c>
      <c r="AY6" s="165" t="str">
        <f>IF('Художественно-эстетическое разв'!V7="","",IF('Художественно-эстетическое разв'!V7&gt;1.5,"сформирован",IF('Художественно-эстетическое разв'!V7&lt;0.5,"не сформирован", "в стадии формирования")))</f>
        <v/>
      </c>
      <c r="AZ6" s="97" t="str">
        <f>IF('Физическое развитие'!D6="","",IF('Физическое развитие'!D6&gt;1.5,"сформирован",IF('Физическое развитие'!D6&lt;0.5,"не сформирован", "в стадии формирования")))</f>
        <v/>
      </c>
      <c r="BA6" s="97" t="str">
        <f>IF('Физическое развитие'!E6="","",IF('Физическое развитие'!E6&gt;1.5,"сформирован",IF('Физическое развитие'!E6&lt;0.5,"не сформирован", "в стадии формирования")))</f>
        <v/>
      </c>
      <c r="BB6" s="97" t="str">
        <f>IF('Физическое развитие'!F6="","",IF('Физическое развитие'!F6&gt;1.5,"сформирован",IF('Физическое развитие'!F6&lt;0.5,"не сформирован", "в стадии формирования")))</f>
        <v/>
      </c>
      <c r="BC6" s="97" t="str">
        <f>IF('Физическое развитие'!G6="","",IF('Физическое развитие'!G6&gt;1.5,"сформирован",IF('Физическое развитие'!G6&lt;0.5,"не сформирован", "в стадии формирования")))</f>
        <v/>
      </c>
      <c r="BD6" s="97" t="str">
        <f>IF('Физическое развитие'!H6="","",IF('Физическое развитие'!H6&gt;1.5,"сформирован",IF('Физическое развитие'!H6&lt;0.5,"не сформирован", "в стадии формирования")))</f>
        <v/>
      </c>
      <c r="BE6" s="97" t="str">
        <f>IF('Физическое развитие'!I6="","",IF('Физическое развитие'!I6&gt;1.5,"сформирован",IF('Физическое развитие'!I6&lt;0.5,"не сформирован", "в стадии формирования")))</f>
        <v/>
      </c>
      <c r="BF6" s="97" t="str">
        <f>IF('Физическое развитие'!J6="","",IF('Физическое развитие'!J6&gt;1.5,"сформирован",IF('Физическое развитие'!J6&lt;0.5,"не сформирован", "в стадии формирования")))</f>
        <v/>
      </c>
      <c r="BG6" s="97" t="str">
        <f>IF('Физическое развитие'!K6="","",IF('Физическое развитие'!K6&gt;1.5,"сформирован",IF('Физическое развитие'!K6&lt;0.5,"не сформирован", "в стадии формирования")))</f>
        <v/>
      </c>
      <c r="BH6" s="97" t="str">
        <f>IF('Физическое развитие'!L6="","",IF('Физическое развитие'!L6&gt;1.5,"сформирован",IF('Физическое развитие'!L6&lt;0.5,"не сформирован", "в стадии формирования")))</f>
        <v/>
      </c>
      <c r="BI6" s="134"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развитие'!M6)/12))))))))))))</f>
        <v/>
      </c>
      <c r="BJ6" s="81" t="str">
        <f t="shared" si="4"/>
        <v/>
      </c>
      <c r="BK6" s="81"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BL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M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BN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BO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BP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BQ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BR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BS6" s="81" t="str">
        <f>IF('Физическое развитие'!L6="","",IF('Физическое развитие'!L6&gt;1.5,"сформирован",IF('Физическое развитие'!L6&lt;0.5,"не сформирован", "в стадии формирования")))</f>
        <v/>
      </c>
      <c r="BT6" s="81" t="str">
        <f>IF('Физическое развитие'!M6="","",IF('Физическое развитие'!M6&gt;1.5,"сформирован",IF('Физическое развитие'!M6&lt;0.5,"не сформирован", "в стадии формирования")))</f>
        <v/>
      </c>
      <c r="BU6" s="81" t="str">
        <f>IF('Физическое развитие'!N6="","",IF('Физическое развитие'!N6&gt;1.5,"сформирован",IF('Физическое развитие'!N6&lt;0.5,"не сформирован", "в стадии формирования")))</f>
        <v/>
      </c>
      <c r="BV6" s="81" t="str">
        <f>IF('Физическое развитие'!O6="","",IF('Физическое развитие'!O6&gt;1.5,"сформирован",IF('Физическое развитие'!O6&lt;0.5,"не сформирован", "в стадии формирования")))</f>
        <v/>
      </c>
      <c r="BW6" s="134" t="str">
        <f>IF('Социально-коммуникативное разви'!D7="","",IF('Социально-коммуникативное разви'!G7="","",IF('Социально-коммуникативное разви'!K7="","",IF('Социально-коммуникативное разви'!M7="","",IF('Социально-коммуникативное разви'!X7="","",IF('Социально-коммуникативное разви'!Y7="","",IF('Социально-коммуникативное разви'!Z7="","",IF('Социально-коммуникативное разви'!AA7="","",IF('Физическое развитие'!L6="","",IF('Физическое развитие'!P6="","",IF('Физическое развитие'!Q6="","",IF('Физическое развитие'!R6="","",('Социально-коммуникативное разви'!D7+'Социально-коммуникативное разви'!G7+'Социально-коммуникативное разви'!K7+'Социально-коммуникативное разви'!M7+'Социально-коммуникативное разви'!X7+'Социально-коммуникативное разви'!Y7+'Социально-коммуникативное разви'!Z7+'Социально-коммуникативное разви'!AA7+'Физическое развитие'!L6+'Физическое развитие'!P6+'Физическое развитие'!Q6+'Физическое развитие'!R6)/12))))))))))))</f>
        <v/>
      </c>
      <c r="BX6" s="81" t="str">
        <f t="shared" si="5"/>
        <v/>
      </c>
      <c r="BY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Z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A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CB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CC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C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C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C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CG6" s="81" t="str">
        <f>IF('Познавательное развитие'!D7="","",IF('Познавательное развитие'!D7&gt;1.5,"сформирован",IF('Познавательное развитие'!D7&lt;0.5,"не сформирован", "в стадии формирования")))</f>
        <v/>
      </c>
      <c r="CH6" s="81" t="str">
        <f>IF('Познавательное развитие'!E7="","",IF('Познавательное развитие'!E7&gt;1.5,"сформирован",IF('Познавательное развитие'!E7&lt;0.5,"не сформирован", "в стадии формирования")))</f>
        <v/>
      </c>
      <c r="CI6" s="81" t="str">
        <f>IF('Познавательное развитие'!F7="","",IF('Познавательное развитие'!F7&gt;1.5,"сформирован",IF('Познавательное развитие'!F7&lt;0.5,"не сформирован", "в стадии формирования")))</f>
        <v/>
      </c>
      <c r="CJ6" s="81" t="str">
        <f>IF('Познавательное развитие'!G7="","",IF('Познавательное развитие'!G7&gt;1.5,"сформирован",IF('Познавательное развитие'!G7&lt;0.5,"не сформирован", "в стадии формирования")))</f>
        <v/>
      </c>
      <c r="CK6" s="81" t="str">
        <f>IF('Познавательное развитие'!H7="","",IF('Познавательное развитие'!H7&gt;1.5,"сформирован",IF('Познавательное развитие'!H7&lt;0.5,"не сформирован", "в стадии формирования")))</f>
        <v/>
      </c>
      <c r="CL6" s="81" t="str">
        <f>IF('Познавательное развитие'!I7="","",IF('Познавательное развитие'!I7&gt;1.5,"сформирован",IF('Познавательное развитие'!I7&lt;0.5,"не сформирован", "в стадии формирования")))</f>
        <v/>
      </c>
      <c r="CM6" s="81" t="str">
        <f>IF('Познавательное развитие'!J7="","",IF('Познавательное развитие'!J7&gt;1.5,"сформирован",IF('Познавательное развитие'!J7&lt;0.5,"не сформирован", "в стадии формирования")))</f>
        <v/>
      </c>
      <c r="CN6" s="81" t="str">
        <f>IF('Познавательное развитие'!K7="","",IF('Познавательное развитие'!K7&gt;1.5,"сформирован",IF('Познавательное развитие'!K7&lt;0.5,"не сформирован", "в стадии формирования")))</f>
        <v/>
      </c>
      <c r="CO6" s="81" t="str">
        <f>IF('Познавательное развитие'!L7="","",IF('Познавательное развитие'!L7&gt;1.5,"сформирован",IF('Познавательное развитие'!L7&lt;0.5,"не сформирован", "в стадии формирования")))</f>
        <v/>
      </c>
      <c r="CP6" s="81" t="str">
        <f>IF('Познавательное развитие'!M7="","",IF('Познавательное развитие'!M7&gt;1.5,"сформирован",IF('Познавательное развитие'!M7&lt;0.5,"не сформирован", "в стадии формирования")))</f>
        <v/>
      </c>
      <c r="CQ6" s="81" t="str">
        <f>IF('Познавательное развитие'!N7="","",IF('Познавательное развитие'!N7&gt;1.5,"сформирован",IF('Познавательное развитие'!N7&lt;0.5,"не сформирован", "в стадии формирования")))</f>
        <v/>
      </c>
      <c r="CR6" s="81" t="str">
        <f>IF('Познавательное развитие'!O7="","",IF('Познавательное развитие'!O7&gt;1.5,"сформирован",IF('Познавательное развитие'!O7&lt;0.5,"не сформирован", "в стадии формирования")))</f>
        <v/>
      </c>
      <c r="CS6" s="81" t="str">
        <f>IF('Познавательное развитие'!P7="","",IF('Познавательное развитие'!P7&gt;1.5,"сформирован",IF('Познавательное развитие'!P7&lt;0.5,"не сформирован", "в стадии формирования")))</f>
        <v/>
      </c>
      <c r="CT6" s="81" t="str">
        <f>IF('Познавательное развитие'!Q7="","",IF('Познавательное развитие'!Q7&gt;1.5,"сформирован",IF('Познавательное развитие'!Q7&lt;0.5,"не сформирован", "в стадии формирования")))</f>
        <v/>
      </c>
      <c r="CU6" s="81" t="str">
        <f>IF('Речевое развитие'!J6="","",IF('Речевое развитие'!J6&gt;1.5,"сформирован",IF('Речевое развитие'!J6&lt;0.5,"не сформирован", "в стадии формирования")))</f>
        <v/>
      </c>
      <c r="CV6" s="81" t="str">
        <f>IF('Речевое развитие'!K6="","",IF('Речевое развитие'!K6&gt;1.5,"сформирован",IF('Речевое развитие'!K6&lt;0.5,"не сформирован", "в стадии формирования")))</f>
        <v/>
      </c>
      <c r="CW6" s="81" t="str">
        <f>IF('Речевое развитие'!L6="","",IF('Речевое развитие'!L6&gt;1.5,"сформирован",IF('Речевое развитие'!L6&lt;0.5,"не сформирован", "в стадии формирования")))</f>
        <v/>
      </c>
      <c r="CX6" s="165"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CY6" s="134"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разв'!AA7)/26))))))))))))))))))))))))))</f>
        <v/>
      </c>
      <c r="CZ6" s="81" t="str">
        <f t="shared" si="6"/>
        <v/>
      </c>
      <c r="EL6" s="90"/>
    </row>
    <row r="7" spans="1:142">
      <c r="A7" s="295">
        <f>список!A5</f>
        <v>4</v>
      </c>
      <c r="B7" s="163" t="str">
        <f>IF(список!B5="","",список!B5)</f>
        <v/>
      </c>
      <c r="C7" s="81">
        <f>IF(список!C5="","",список!C5)</f>
        <v>0</v>
      </c>
      <c r="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G7" s="81"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H7" s="81"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I7" s="81" t="str">
        <f>IF('Познавательное развитие'!J8="","",IF('Познавательное развитие'!J8&gt;1.5,"сформирован",IF('Познавательное развитие'!J8&lt;0.5,"не сформирован", "в стадии формирования")))</f>
        <v/>
      </c>
      <c r="J7" s="81" t="str">
        <f>IF('Познавательное развитие'!K8="","",IF('Познавательное развитие'!K8&gt;1.5,"сформирован",IF('Познавательное развитие'!K8&lt;0.5,"не сформирован", "в стадии формирования")))</f>
        <v/>
      </c>
      <c r="K7" s="81" t="str">
        <f>IF('Познавательное развитие'!N8="","",IF('Познавательное развитие'!N8&gt;1.5,"сформирован",IF('Познавательное развитие'!N8&lt;0.5,"не сформирован", "в стадии формирования")))</f>
        <v/>
      </c>
      <c r="L7" s="81" t="str">
        <f>IF('Познавательное развитие'!O8="","",IF('Познавательное развитие'!O8&gt;1.5,"сформирован",IF('Познавательное развитие'!O8&lt;0.5,"не сформирован", "в стадии формирования")))</f>
        <v/>
      </c>
      <c r="M7" s="81" t="str">
        <f>IF('Познавательное развитие'!U8="","",IF('Познавательное развитие'!U8&gt;1.5,"сформирован",IF('Познавательное развитие'!U8&lt;0.5,"не сформирован", "в стадии формирования")))</f>
        <v/>
      </c>
      <c r="N7" s="81" t="str">
        <f>IF('Речевое развитие'!G7="","",IF('Речевое развитие'!G7&gt;1.5,"сформирован",IF('Речевое развитие'!G7&lt;0.5,"не сформирован", "в стадии формирования")))</f>
        <v/>
      </c>
      <c r="O7" s="81"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P7" s="134"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разв'!D8)/12))))))))))))</f>
        <v/>
      </c>
      <c r="Q7" s="81" t="str">
        <f t="shared" si="0"/>
        <v/>
      </c>
      <c r="R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S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T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U7" s="81"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V7" s="81"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W7" s="81"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X7" s="81"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Y7" s="81" t="str">
        <f>IF('Познавательное развитие'!T8="","",IF('Познавательное развитие'!T8&gt;1.5,"сформирован",IF('Познавательное развитие'!T8&lt;0.5,"не сформирован", "в стадии формирования")))</f>
        <v/>
      </c>
      <c r="Z7" s="81" t="str">
        <f>IF('Речевое развитие'!G7="","",IF('Речевое развитие'!G7&gt;1.5,"сформирован",IF('Речевое развитие'!G7&lt;0.5,"не сформирован", "в стадии формирования")))</f>
        <v/>
      </c>
      <c r="AA7" s="134"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разви'!U8+'Познавательное развитие'!T8+'Речевое развитие'!G7)/9)))))))))</f>
        <v/>
      </c>
      <c r="AB7" s="81" t="str">
        <f t="shared" si="1"/>
        <v/>
      </c>
      <c r="AC7" s="81"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AD7" s="81" t="str">
        <f>IF('Познавательное развитие'!P8="","",IF('Познавательное развитие'!P8&gt;1.5,"сформирован",IF('Познавательное развитие'!P8&lt;0.5,"не сформирован", "в стадии формирования")))</f>
        <v/>
      </c>
      <c r="AE7" s="81" t="str">
        <f>IF('Речевое развитие'!F7="","",IF('Речевое развитие'!F7&gt;1.5,"сформирован",IF('Речевое развитие'!GG7&lt;0.5,"не сформирован", "в стадии формирования")))</f>
        <v/>
      </c>
      <c r="AF7" s="81" t="str">
        <f>IF('Речевое развитие'!G7="","",IF('Речевое развитие'!G7&gt;1.5,"сформирован",IF('Речевое развитие'!GH7&lt;0.5,"не сформирован", "в стадии формирования")))</f>
        <v/>
      </c>
      <c r="AG7" s="81" t="str">
        <f>IF('Речевое развитие'!M7="","",IF('Речевое развитие'!M7&gt;1.5,"сформирован",IF('Речевое развитие'!M7&lt;0.5,"не сформирован", "в стадии формирования")))</f>
        <v/>
      </c>
      <c r="AH7" s="81" t="str">
        <f>IF('Речевое развитие'!N7="","",IF('Речевое развитие'!N7&gt;1.5,"сформирован",IF('Речевое развитие'!N7&lt;0.5,"не сформирован", "в стадии формирования")))</f>
        <v/>
      </c>
      <c r="AI7" s="81"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AJ7" s="81"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AK7" s="81" t="str">
        <f>IF('Художественно-эстетическое разв'!AB8="","",IF('Художественно-эстетическое разв'!AB8&gt;1.5,"сформирован",IF('Художественно-эстетическое разв'!AB8&lt;0.5,"не сформирован", "в стадии формирования")))</f>
        <v/>
      </c>
      <c r="AL7" s="164"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разв'!AB8)/9)))))))))</f>
        <v/>
      </c>
      <c r="AM7" s="81" t="str">
        <f t="shared" si="2"/>
        <v/>
      </c>
      <c r="AN7" s="81" t="str">
        <f>IF('Познавательное развитие'!V8="","",IF('Познавательное развитие'!V8&gt;1.5,"сформирован",IF('Познавательное развитие'!V8&lt;0.5,"не сформирован", "в стадии формирования")))</f>
        <v/>
      </c>
      <c r="AO7" s="81" t="str">
        <f>IF('Речевое развитие'!D7="","",IF('Речевое развитие'!D7&gt;1.5,"сформирован",IF('Речевое развитие'!D7&lt;0.5,"не сформирован", "в стадии формирования")))</f>
        <v/>
      </c>
      <c r="AP7" s="81" t="str">
        <f>IF('Речевое развитие'!E7="","",IF('Речевое развитие'!E7&gt;1.5,"сформирован",IF('Речевое развитие'!E7&lt;0.5,"не сформирован", "в стадии формирования")))</f>
        <v/>
      </c>
      <c r="AQ7" s="81" t="str">
        <f>IF('Речевое развитие'!F7="","",IF('Речевое развитие'!F7&gt;1.5,"сформирован",IF('Речевое развитие'!F7&lt;0.5,"не сформирован", "в стадии формирования")))</f>
        <v/>
      </c>
      <c r="AR7" s="81" t="str">
        <f>IF('Речевое развитие'!G7="","",IF('Речевое развитие'!G7&gt;1.5,"сформирован",IF('Речевое развитие'!G7&lt;0.5,"не сформирован", "в стадии формирования")))</f>
        <v/>
      </c>
      <c r="AS7" s="81" t="str">
        <f>IF('Речевое развитие'!J7="","",IF('Речевое развитие'!J7&gt;1.5,"сформирован",IF('Речевое развитие'!J7&lt;0.5,"не сформирован", "в стадии формирования")))</f>
        <v/>
      </c>
      <c r="AT7" s="81" t="str">
        <f>IF('Речевое развитие'!M7="","",IF('Речевое развитие'!M7&gt;1.5,"сформирован",IF('Речевое развитие'!M7&lt;0.5,"не сформирован", "в стадии формирования")))</f>
        <v/>
      </c>
      <c r="AU7" s="134" t="str">
        <f>IF('Познавательное развитие'!V8="","",IF('Речевое развитие'!D7="","",IF('Речевое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развитие'!E7+'Речевое развитие'!F7+'Речевое развитие'!G7+'Речевое развитие'!J7+'Речевое развитие'!M7)/7)))))))</f>
        <v/>
      </c>
      <c r="AV7" s="81" t="str">
        <f t="shared" si="3"/>
        <v/>
      </c>
      <c r="AW7" s="97" t="str">
        <f>IF('Художественно-эстетическое разв'!M8="","",IF('Художественно-эстетическое разв'!M8&gt;1.5,"сформирован",IF('Художественно-эстетическое разв'!M8&lt;0.5,"не сформирован", "в стадии формирования")))</f>
        <v/>
      </c>
      <c r="AX7" s="97" t="str">
        <f>IF('Художественно-эстетическое разв'!N8="","",IF('Художественно-эстетическое разв'!N8&gt;1.5,"сформирован",IF('Художественно-эстетическое разв'!N8&lt;0.5,"не сформирован", "в стадии формирования")))</f>
        <v/>
      </c>
      <c r="AY7" s="165" t="str">
        <f>IF('Художественно-эстетическое разв'!V8="","",IF('Художественно-эстетическое разв'!V8&gt;1.5,"сформирован",IF('Художественно-эстетическое разв'!V8&lt;0.5,"не сформирован", "в стадии формирования")))</f>
        <v/>
      </c>
      <c r="AZ7" s="97" t="str">
        <f>IF('Физическое развитие'!D7="","",IF('Физическое развитие'!D7&gt;1.5,"сформирован",IF('Физическое развитие'!D7&lt;0.5,"не сформирован", "в стадии формирования")))</f>
        <v/>
      </c>
      <c r="BA7" s="97" t="str">
        <f>IF('Физическое развитие'!E7="","",IF('Физическое развитие'!E7&gt;1.5,"сформирован",IF('Физическое развитие'!E7&lt;0.5,"не сформирован", "в стадии формирования")))</f>
        <v/>
      </c>
      <c r="BB7" s="97" t="str">
        <f>IF('Физическое развитие'!F7="","",IF('Физическое развитие'!F7&gt;1.5,"сформирован",IF('Физическое развитие'!F7&lt;0.5,"не сформирован", "в стадии формирования")))</f>
        <v/>
      </c>
      <c r="BC7" s="97" t="str">
        <f>IF('Физическое развитие'!G7="","",IF('Физическое развитие'!G7&gt;1.5,"сформирован",IF('Физическое развитие'!G7&lt;0.5,"не сформирован", "в стадии формирования")))</f>
        <v/>
      </c>
      <c r="BD7" s="97" t="str">
        <f>IF('Физическое развитие'!H7="","",IF('Физическое развитие'!H7&gt;1.5,"сформирован",IF('Физическое развитие'!H7&lt;0.5,"не сформирован", "в стадии формирования")))</f>
        <v/>
      </c>
      <c r="BE7" s="97" t="str">
        <f>IF('Физическое развитие'!I7="","",IF('Физическое развитие'!I7&gt;1.5,"сформирован",IF('Физическое развитие'!I7&lt;0.5,"не сформирован", "в стадии формирования")))</f>
        <v/>
      </c>
      <c r="BF7" s="97" t="str">
        <f>IF('Физическое развитие'!J7="","",IF('Физическое развитие'!J7&gt;1.5,"сформирован",IF('Физическое развитие'!J7&lt;0.5,"не сформирован", "в стадии формирования")))</f>
        <v/>
      </c>
      <c r="BG7" s="97" t="str">
        <f>IF('Физическое развитие'!K7="","",IF('Физическое развитие'!K7&gt;1.5,"сформирован",IF('Физическое развитие'!K7&lt;0.5,"не сформирован", "в стадии формирования")))</f>
        <v/>
      </c>
      <c r="BH7" s="97" t="str">
        <f>IF('Физическое развитие'!L7="","",IF('Физическое развитие'!L7&gt;1.5,"сформирован",IF('Физическое развитие'!L7&lt;0.5,"не сформирован", "в стадии формирования")))</f>
        <v/>
      </c>
      <c r="BI7" s="134"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развитие'!M7)/12))))))))))))</f>
        <v/>
      </c>
      <c r="BJ7" s="81" t="str">
        <f t="shared" si="4"/>
        <v/>
      </c>
      <c r="BK7" s="81"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BL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M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BN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BO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BP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BQ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BR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BS7" s="81" t="str">
        <f>IF('Физическое развитие'!L7="","",IF('Физическое развитие'!L7&gt;1.5,"сформирован",IF('Физическое развитие'!L7&lt;0.5,"не сформирован", "в стадии формирования")))</f>
        <v/>
      </c>
      <c r="BT7" s="81" t="str">
        <f>IF('Физическое развитие'!M7="","",IF('Физическое развитие'!M7&gt;1.5,"сформирован",IF('Физическое развитие'!M7&lt;0.5,"не сформирован", "в стадии формирования")))</f>
        <v/>
      </c>
      <c r="BU7" s="81" t="str">
        <f>IF('Физическое развитие'!N7="","",IF('Физическое развитие'!N7&gt;1.5,"сформирован",IF('Физическое развитие'!N7&lt;0.5,"не сформирован", "в стадии формирования")))</f>
        <v/>
      </c>
      <c r="BV7" s="81" t="str">
        <f>IF('Физическое развитие'!O7="","",IF('Физическое развитие'!O7&gt;1.5,"сформирован",IF('Физическое развитие'!O7&lt;0.5,"не сформирован", "в стадии формирования")))</f>
        <v/>
      </c>
      <c r="BW7" s="134" t="str">
        <f>IF('Социально-коммуникативное разви'!D8="","",IF('Социально-коммуникативное разви'!G8="","",IF('Социально-коммуникативное разви'!K8="","",IF('Социально-коммуникативное разви'!M8="","",IF('Социально-коммуникативное разви'!X8="","",IF('Социально-коммуникативное разви'!Y8="","",IF('Социально-коммуникативное разви'!Z8="","",IF('Социально-коммуникативное разви'!AA8="","",IF('Физическое развитие'!L7="","",IF('Физическое развитие'!P7="","",IF('Физическое развитие'!Q7="","",IF('Физическое развитие'!R7="","",('Социально-коммуникативное разви'!D8+'Социально-коммуникативное разви'!G8+'Социально-коммуникативное разви'!K8+'Социально-коммуникативное разви'!M8+'Социально-коммуникативное разви'!X8+'Социально-коммуникативное разви'!Y8+'Социально-коммуникативное разви'!Z8+'Социально-коммуникативное разви'!AA8+'Физическое развитие'!L7+'Физическое развитие'!P7+'Физическое развитие'!Q7+'Физическое развитие'!R7)/12))))))))))))</f>
        <v/>
      </c>
      <c r="BX7" s="81" t="str">
        <f t="shared" si="5"/>
        <v/>
      </c>
      <c r="BY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Z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A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CB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CC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C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C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C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CG7" s="81" t="str">
        <f>IF('Познавательное развитие'!D8="","",IF('Познавательное развитие'!D8&gt;1.5,"сформирован",IF('Познавательное развитие'!D8&lt;0.5,"не сформирован", "в стадии формирования")))</f>
        <v/>
      </c>
      <c r="CH7" s="81" t="str">
        <f>IF('Познавательное развитие'!E8="","",IF('Познавательное развитие'!E8&gt;1.5,"сформирован",IF('Познавательное развитие'!E8&lt;0.5,"не сформирован", "в стадии формирования")))</f>
        <v/>
      </c>
      <c r="CI7" s="81" t="str">
        <f>IF('Познавательное развитие'!F8="","",IF('Познавательное развитие'!F8&gt;1.5,"сформирован",IF('Познавательное развитие'!F8&lt;0.5,"не сформирован", "в стадии формирования")))</f>
        <v/>
      </c>
      <c r="CJ7" s="81" t="str">
        <f>IF('Познавательное развитие'!G8="","",IF('Познавательное развитие'!G8&gt;1.5,"сформирован",IF('Познавательное развитие'!G8&lt;0.5,"не сформирован", "в стадии формирования")))</f>
        <v/>
      </c>
      <c r="CK7" s="81" t="str">
        <f>IF('Познавательное развитие'!H8="","",IF('Познавательное развитие'!H8&gt;1.5,"сформирован",IF('Познавательное развитие'!H8&lt;0.5,"не сформирован", "в стадии формирования")))</f>
        <v/>
      </c>
      <c r="CL7" s="81" t="str">
        <f>IF('Познавательное развитие'!I8="","",IF('Познавательное развитие'!I8&gt;1.5,"сформирован",IF('Познавательное развитие'!I8&lt;0.5,"не сформирован", "в стадии формирования")))</f>
        <v/>
      </c>
      <c r="CM7" s="81" t="str">
        <f>IF('Познавательное развитие'!J8="","",IF('Познавательное развитие'!J8&gt;1.5,"сформирован",IF('Познавательное развитие'!J8&lt;0.5,"не сформирован", "в стадии формирования")))</f>
        <v/>
      </c>
      <c r="CN7" s="81" t="str">
        <f>IF('Познавательное развитие'!K8="","",IF('Познавательное развитие'!K8&gt;1.5,"сформирован",IF('Познавательное развитие'!K8&lt;0.5,"не сформирован", "в стадии формирования")))</f>
        <v/>
      </c>
      <c r="CO7" s="81" t="str">
        <f>IF('Познавательное развитие'!L8="","",IF('Познавательное развитие'!L8&gt;1.5,"сформирован",IF('Познавательное развитие'!L8&lt;0.5,"не сформирован", "в стадии формирования")))</f>
        <v/>
      </c>
      <c r="CP7" s="81" t="str">
        <f>IF('Познавательное развитие'!M8="","",IF('Познавательное развитие'!M8&gt;1.5,"сформирован",IF('Познавательное развитие'!M8&lt;0.5,"не сформирован", "в стадии формирования")))</f>
        <v/>
      </c>
      <c r="CQ7" s="81" t="str">
        <f>IF('Познавательное развитие'!N8="","",IF('Познавательное развитие'!N8&gt;1.5,"сформирован",IF('Познавательное развитие'!N8&lt;0.5,"не сформирован", "в стадии формирования")))</f>
        <v/>
      </c>
      <c r="CR7" s="81" t="str">
        <f>IF('Познавательное развитие'!O8="","",IF('Познавательное развитие'!O8&gt;1.5,"сформирован",IF('Познавательное развитие'!O8&lt;0.5,"не сформирован", "в стадии формирования")))</f>
        <v/>
      </c>
      <c r="CS7" s="81" t="str">
        <f>IF('Познавательное развитие'!P8="","",IF('Познавательное развитие'!P8&gt;1.5,"сформирован",IF('Познавательное развитие'!P8&lt;0.5,"не сформирован", "в стадии формирования")))</f>
        <v/>
      </c>
      <c r="CT7" s="81" t="str">
        <f>IF('Познавательное развитие'!Q8="","",IF('Познавательное развитие'!Q8&gt;1.5,"сформирован",IF('Познавательное развитие'!Q8&lt;0.5,"не сформирован", "в стадии формирования")))</f>
        <v/>
      </c>
      <c r="CU7" s="81" t="str">
        <f>IF('Речевое развитие'!J7="","",IF('Речевое развитие'!J7&gt;1.5,"сформирован",IF('Речевое развитие'!J7&lt;0.5,"не сформирован", "в стадии формирования")))</f>
        <v/>
      </c>
      <c r="CV7" s="81" t="str">
        <f>IF('Речевое развитие'!K7="","",IF('Речевое развитие'!K7&gt;1.5,"сформирован",IF('Речевое развитие'!K7&lt;0.5,"не сформирован", "в стадии формирования")))</f>
        <v/>
      </c>
      <c r="CW7" s="81" t="str">
        <f>IF('Речевое развитие'!L7="","",IF('Речевое развитие'!L7&gt;1.5,"сформирован",IF('Речевое развитие'!L7&lt;0.5,"не сформирован", "в стадии формирования")))</f>
        <v/>
      </c>
      <c r="CX7" s="165"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CY7" s="134"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разв'!AA8)/26))))))))))))))))))))))))))</f>
        <v/>
      </c>
      <c r="CZ7" s="81" t="str">
        <f t="shared" si="6"/>
        <v/>
      </c>
      <c r="EL7" s="90"/>
    </row>
    <row r="8" spans="1:142">
      <c r="A8" s="295">
        <f>список!A6</f>
        <v>5</v>
      </c>
      <c r="B8" s="163" t="str">
        <f>IF(список!B6="","",список!B6)</f>
        <v/>
      </c>
      <c r="C8" s="81">
        <f>IF(список!C6="","",список!C6)</f>
        <v>0</v>
      </c>
      <c r="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G8" s="81"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H8" s="81"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I8" s="81" t="str">
        <f>IF('Познавательное развитие'!J9="","",IF('Познавательное развитие'!J9&gt;1.5,"сформирован",IF('Познавательное развитие'!J9&lt;0.5,"не сформирован", "в стадии формирования")))</f>
        <v/>
      </c>
      <c r="J8" s="81" t="str">
        <f>IF('Познавательное развитие'!K9="","",IF('Познавательное развитие'!K9&gt;1.5,"сформирован",IF('Познавательное развитие'!K9&lt;0.5,"не сформирован", "в стадии формирования")))</f>
        <v/>
      </c>
      <c r="K8" s="81" t="str">
        <f>IF('Познавательное развитие'!N9="","",IF('Познавательное развитие'!N9&gt;1.5,"сформирован",IF('Познавательное развитие'!N9&lt;0.5,"не сформирован", "в стадии формирования")))</f>
        <v/>
      </c>
      <c r="L8" s="81" t="str">
        <f>IF('Познавательное развитие'!O9="","",IF('Познавательное развитие'!O9&gt;1.5,"сформирован",IF('Познавательное развитие'!O9&lt;0.5,"не сформирован", "в стадии формирования")))</f>
        <v/>
      </c>
      <c r="M8" s="81" t="str">
        <f>IF('Познавательное развитие'!U9="","",IF('Познавательное развитие'!U9&gt;1.5,"сформирован",IF('Познавательное развитие'!U9&lt;0.5,"не сформирован", "в стадии формирования")))</f>
        <v/>
      </c>
      <c r="N8" s="81" t="str">
        <f>IF('Речевое развитие'!G8="","",IF('Речевое развитие'!G8&gt;1.5,"сформирован",IF('Речевое развитие'!G8&lt;0.5,"не сформирован", "в стадии формирования")))</f>
        <v/>
      </c>
      <c r="O8" s="81"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P8" s="134"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разв'!D9)/12))))))))))))</f>
        <v/>
      </c>
      <c r="Q8" s="81" t="str">
        <f t="shared" si="0"/>
        <v/>
      </c>
      <c r="R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S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T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U8" s="81"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V8" s="81"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W8" s="81"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X8" s="81"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Y8" s="81" t="str">
        <f>IF('Познавательное развитие'!T9="","",IF('Познавательное развитие'!T9&gt;1.5,"сформирован",IF('Познавательное развитие'!T9&lt;0.5,"не сформирован", "в стадии формирования")))</f>
        <v/>
      </c>
      <c r="Z8" s="81" t="str">
        <f>IF('Речевое развитие'!G8="","",IF('Речевое развитие'!G8&gt;1.5,"сформирован",IF('Речевое развитие'!G8&lt;0.5,"не сформирован", "в стадии формирования")))</f>
        <v/>
      </c>
      <c r="AA8" s="134"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разви'!U9+'Познавательное развитие'!T9+'Речевое развитие'!G8)/9)))))))))</f>
        <v/>
      </c>
      <c r="AB8" s="81" t="str">
        <f t="shared" si="1"/>
        <v/>
      </c>
      <c r="AC8" s="81"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AD8" s="81" t="str">
        <f>IF('Познавательное развитие'!P9="","",IF('Познавательное развитие'!P9&gt;1.5,"сформирован",IF('Познавательное развитие'!P9&lt;0.5,"не сформирован", "в стадии формирования")))</f>
        <v/>
      </c>
      <c r="AE8" s="81" t="str">
        <f>IF('Речевое развитие'!F8="","",IF('Речевое развитие'!F8&gt;1.5,"сформирован",IF('Речевое развитие'!GG8&lt;0.5,"не сформирован", "в стадии формирования")))</f>
        <v/>
      </c>
      <c r="AF8" s="81" t="str">
        <f>IF('Речевое развитие'!G8="","",IF('Речевое развитие'!G8&gt;1.5,"сформирован",IF('Речевое развитие'!GH8&lt;0.5,"не сформирован", "в стадии формирования")))</f>
        <v/>
      </c>
      <c r="AG8" s="81" t="str">
        <f>IF('Речевое развитие'!M8="","",IF('Речевое развитие'!M8&gt;1.5,"сформирован",IF('Речевое развитие'!M8&lt;0.5,"не сформирован", "в стадии формирования")))</f>
        <v/>
      </c>
      <c r="AH8" s="81" t="str">
        <f>IF('Речевое развитие'!N8="","",IF('Речевое развитие'!N8&gt;1.5,"сформирован",IF('Речевое развитие'!N8&lt;0.5,"не сформирован", "в стадии формирования")))</f>
        <v/>
      </c>
      <c r="AI8" s="81"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AJ8" s="81"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AK8" s="81" t="str">
        <f>IF('Художественно-эстетическое разв'!AB9="","",IF('Художественно-эстетическое разв'!AB9&gt;1.5,"сформирован",IF('Художественно-эстетическое разв'!AB9&lt;0.5,"не сформирован", "в стадии формирования")))</f>
        <v/>
      </c>
      <c r="AL8" s="164"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разв'!AB9)/9)))))))))</f>
        <v/>
      </c>
      <c r="AM8" s="81" t="str">
        <f t="shared" si="2"/>
        <v/>
      </c>
      <c r="AN8" s="81" t="str">
        <f>IF('Познавательное развитие'!V9="","",IF('Познавательное развитие'!V9&gt;1.5,"сформирован",IF('Познавательное развитие'!V9&lt;0.5,"не сформирован", "в стадии формирования")))</f>
        <v/>
      </c>
      <c r="AO8" s="81" t="str">
        <f>IF('Речевое развитие'!D8="","",IF('Речевое развитие'!D8&gt;1.5,"сформирован",IF('Речевое развитие'!D8&lt;0.5,"не сформирован", "в стадии формирования")))</f>
        <v/>
      </c>
      <c r="AP8" s="81" t="str">
        <f>IF('Речевое развитие'!E8="","",IF('Речевое развитие'!E8&gt;1.5,"сформирован",IF('Речевое развитие'!E8&lt;0.5,"не сформирован", "в стадии формирования")))</f>
        <v/>
      </c>
      <c r="AQ8" s="81" t="str">
        <f>IF('Речевое развитие'!F8="","",IF('Речевое развитие'!F8&gt;1.5,"сформирован",IF('Речевое развитие'!F8&lt;0.5,"не сформирован", "в стадии формирования")))</f>
        <v/>
      </c>
      <c r="AR8" s="81" t="str">
        <f>IF('Речевое развитие'!G8="","",IF('Речевое развитие'!G8&gt;1.5,"сформирован",IF('Речевое развитие'!G8&lt;0.5,"не сформирован", "в стадии формирования")))</f>
        <v/>
      </c>
      <c r="AS8" s="81" t="str">
        <f>IF('Речевое развитие'!J8="","",IF('Речевое развитие'!J8&gt;1.5,"сформирован",IF('Речевое развитие'!J8&lt;0.5,"не сформирован", "в стадии формирования")))</f>
        <v/>
      </c>
      <c r="AT8" s="81" t="str">
        <f>IF('Речевое развитие'!M8="","",IF('Речевое развитие'!M8&gt;1.5,"сформирован",IF('Речевое развитие'!M8&lt;0.5,"не сформирован", "в стадии формирования")))</f>
        <v/>
      </c>
      <c r="AU8" s="134" t="str">
        <f>IF('Познавательное развитие'!V9="","",IF('Речевое развитие'!D8="","",IF('Речевое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развитие'!E8+'Речевое развитие'!F8+'Речевое развитие'!G8+'Речевое развитие'!J8+'Речевое развитие'!M8)/7)))))))</f>
        <v/>
      </c>
      <c r="AV8" s="81" t="str">
        <f t="shared" si="3"/>
        <v/>
      </c>
      <c r="AW8" s="97" t="str">
        <f>IF('Художественно-эстетическое разв'!M9="","",IF('Художественно-эстетическое разв'!M9&gt;1.5,"сформирован",IF('Художественно-эстетическое разв'!M9&lt;0.5,"не сформирован", "в стадии формирования")))</f>
        <v/>
      </c>
      <c r="AX8" s="97" t="str">
        <f>IF('Художественно-эстетическое разв'!N9="","",IF('Художественно-эстетическое разв'!N9&gt;1.5,"сформирован",IF('Художественно-эстетическое разв'!N9&lt;0.5,"не сформирован", "в стадии формирования")))</f>
        <v/>
      </c>
      <c r="AY8" s="165" t="str">
        <f>IF('Художественно-эстетическое разв'!V9="","",IF('Художественно-эстетическое разв'!V9&gt;1.5,"сформирован",IF('Художественно-эстетическое разв'!V9&lt;0.5,"не сформирован", "в стадии формирования")))</f>
        <v/>
      </c>
      <c r="AZ8" s="97" t="str">
        <f>IF('Физическое развитие'!D8="","",IF('Физическое развитие'!D8&gt;1.5,"сформирован",IF('Физическое развитие'!D8&lt;0.5,"не сформирован", "в стадии формирования")))</f>
        <v/>
      </c>
      <c r="BA8" s="97" t="str">
        <f>IF('Физическое развитие'!E8="","",IF('Физическое развитие'!E8&gt;1.5,"сформирован",IF('Физическое развитие'!E8&lt;0.5,"не сформирован", "в стадии формирования")))</f>
        <v/>
      </c>
      <c r="BB8" s="97" t="str">
        <f>IF('Физическое развитие'!F8="","",IF('Физическое развитие'!F8&gt;1.5,"сформирован",IF('Физическое развитие'!F8&lt;0.5,"не сформирован", "в стадии формирования")))</f>
        <v/>
      </c>
      <c r="BC8" s="97" t="str">
        <f>IF('Физическое развитие'!G8="","",IF('Физическое развитие'!G8&gt;1.5,"сформирован",IF('Физическое развитие'!G8&lt;0.5,"не сформирован", "в стадии формирования")))</f>
        <v/>
      </c>
      <c r="BD8" s="97" t="str">
        <f>IF('Физическое развитие'!H8="","",IF('Физическое развитие'!H8&gt;1.5,"сформирован",IF('Физическое развитие'!H8&lt;0.5,"не сформирован", "в стадии формирования")))</f>
        <v/>
      </c>
      <c r="BE8" s="97" t="str">
        <f>IF('Физическое развитие'!I8="","",IF('Физическое развитие'!I8&gt;1.5,"сформирован",IF('Физическое развитие'!I8&lt;0.5,"не сформирован", "в стадии формирования")))</f>
        <v/>
      </c>
      <c r="BF8" s="97" t="str">
        <f>IF('Физическое развитие'!J8="","",IF('Физическое развитие'!J8&gt;1.5,"сформирован",IF('Физическое развитие'!J8&lt;0.5,"не сформирован", "в стадии формирования")))</f>
        <v/>
      </c>
      <c r="BG8" s="97" t="str">
        <f>IF('Физическое развитие'!K8="","",IF('Физическое развитие'!K8&gt;1.5,"сформирован",IF('Физическое развитие'!K8&lt;0.5,"не сформирован", "в стадии формирования")))</f>
        <v/>
      </c>
      <c r="BH8" s="97" t="str">
        <f>IF('Физическое развитие'!L8="","",IF('Физическое развитие'!L8&gt;1.5,"сформирован",IF('Физическое развитие'!L8&lt;0.5,"не сформирован", "в стадии формирования")))</f>
        <v/>
      </c>
      <c r="BI8" s="134"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развитие'!M8)/12))))))))))))</f>
        <v/>
      </c>
      <c r="BJ8" s="81" t="str">
        <f t="shared" si="4"/>
        <v/>
      </c>
      <c r="BK8" s="81"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BL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M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BN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BO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BP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BQ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BR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BS8" s="81" t="str">
        <f>IF('Физическое развитие'!L8="","",IF('Физическое развитие'!L8&gt;1.5,"сформирован",IF('Физическое развитие'!L8&lt;0.5,"не сформирован", "в стадии формирования")))</f>
        <v/>
      </c>
      <c r="BT8" s="81" t="str">
        <f>IF('Физическое развитие'!M8="","",IF('Физическое развитие'!M8&gt;1.5,"сформирован",IF('Физическое развитие'!M8&lt;0.5,"не сформирован", "в стадии формирования")))</f>
        <v/>
      </c>
      <c r="BU8" s="81" t="str">
        <f>IF('Физическое развитие'!N8="","",IF('Физическое развитие'!N8&gt;1.5,"сформирован",IF('Физическое развитие'!N8&lt;0.5,"не сформирован", "в стадии формирования")))</f>
        <v/>
      </c>
      <c r="BV8" s="81" t="str">
        <f>IF('Физическое развитие'!O8="","",IF('Физическое развитие'!O8&gt;1.5,"сформирован",IF('Физическое развитие'!O8&lt;0.5,"не сформирован", "в стадии формирования")))</f>
        <v/>
      </c>
      <c r="BW8" s="134" t="str">
        <f>IF('Социально-коммуникативное разви'!D9="","",IF('Социально-коммуникативное разви'!G9="","",IF('Социально-коммуникативное разви'!K9="","",IF('Социально-коммуникативное разви'!M9="","",IF('Социально-коммуникативное разви'!X9="","",IF('Социально-коммуникативное разви'!Y9="","",IF('Социально-коммуникативное разви'!Z9="","",IF('Социально-коммуникативное разви'!AA9="","",IF('Физическое развитие'!L8="","",IF('Физическое развитие'!P8="","",IF('Физическое развитие'!Q8="","",IF('Физическое развитие'!R8="","",('Социально-коммуникативное разви'!D9+'Социально-коммуникативное разви'!G9+'Социально-коммуникативное разви'!K9+'Социально-коммуникативное разви'!M9+'Социально-коммуникативное разви'!X9+'Социально-коммуникативное разви'!Y9+'Социально-коммуникативное разви'!Z9+'Социально-коммуникативное разви'!AA9+'Физическое развитие'!L8+'Физическое развитие'!P8+'Физическое развитие'!Q8+'Физическое развитие'!R8)/12))))))))))))</f>
        <v/>
      </c>
      <c r="BX8" s="81" t="str">
        <f t="shared" si="5"/>
        <v/>
      </c>
      <c r="BY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Z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A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CB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CC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C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C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C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CG8" s="81" t="str">
        <f>IF('Познавательное развитие'!D9="","",IF('Познавательное развитие'!D9&gt;1.5,"сформирован",IF('Познавательное развитие'!D9&lt;0.5,"не сформирован", "в стадии формирования")))</f>
        <v/>
      </c>
      <c r="CH8" s="81" t="str">
        <f>IF('Познавательное развитие'!E9="","",IF('Познавательное развитие'!E9&gt;1.5,"сформирован",IF('Познавательное развитие'!E9&lt;0.5,"не сформирован", "в стадии формирования")))</f>
        <v/>
      </c>
      <c r="CI8" s="81" t="str">
        <f>IF('Познавательное развитие'!F9="","",IF('Познавательное развитие'!F9&gt;1.5,"сформирован",IF('Познавательное развитие'!F9&lt;0.5,"не сформирован", "в стадии формирования")))</f>
        <v/>
      </c>
      <c r="CJ8" s="81" t="str">
        <f>IF('Познавательное развитие'!G9="","",IF('Познавательное развитие'!G9&gt;1.5,"сформирован",IF('Познавательное развитие'!G9&lt;0.5,"не сформирован", "в стадии формирования")))</f>
        <v/>
      </c>
      <c r="CK8" s="81" t="str">
        <f>IF('Познавательное развитие'!H9="","",IF('Познавательное развитие'!H9&gt;1.5,"сформирован",IF('Познавательное развитие'!H9&lt;0.5,"не сформирован", "в стадии формирования")))</f>
        <v/>
      </c>
      <c r="CL8" s="81" t="str">
        <f>IF('Познавательное развитие'!I9="","",IF('Познавательное развитие'!I9&gt;1.5,"сформирован",IF('Познавательное развитие'!I9&lt;0.5,"не сформирован", "в стадии формирования")))</f>
        <v/>
      </c>
      <c r="CM8" s="81" t="str">
        <f>IF('Познавательное развитие'!J9="","",IF('Познавательное развитие'!J9&gt;1.5,"сформирован",IF('Познавательное развитие'!J9&lt;0.5,"не сформирован", "в стадии формирования")))</f>
        <v/>
      </c>
      <c r="CN8" s="81" t="str">
        <f>IF('Познавательное развитие'!K9="","",IF('Познавательное развитие'!K9&gt;1.5,"сформирован",IF('Познавательное развитие'!K9&lt;0.5,"не сформирован", "в стадии формирования")))</f>
        <v/>
      </c>
      <c r="CO8" s="81" t="str">
        <f>IF('Познавательное развитие'!L9="","",IF('Познавательное развитие'!L9&gt;1.5,"сформирован",IF('Познавательное развитие'!L9&lt;0.5,"не сформирован", "в стадии формирования")))</f>
        <v/>
      </c>
      <c r="CP8" s="81" t="str">
        <f>IF('Познавательное развитие'!M9="","",IF('Познавательное развитие'!M9&gt;1.5,"сформирован",IF('Познавательное развитие'!M9&lt;0.5,"не сформирован", "в стадии формирования")))</f>
        <v/>
      </c>
      <c r="CQ8" s="81" t="str">
        <f>IF('Познавательное развитие'!N9="","",IF('Познавательное развитие'!N9&gt;1.5,"сформирован",IF('Познавательное развитие'!N9&lt;0.5,"не сформирован", "в стадии формирования")))</f>
        <v/>
      </c>
      <c r="CR8" s="81" t="str">
        <f>IF('Познавательное развитие'!O9="","",IF('Познавательное развитие'!O9&gt;1.5,"сформирован",IF('Познавательное развитие'!O9&lt;0.5,"не сформирован", "в стадии формирования")))</f>
        <v/>
      </c>
      <c r="CS8" s="81" t="str">
        <f>IF('Познавательное развитие'!P9="","",IF('Познавательное развитие'!P9&gt;1.5,"сформирован",IF('Познавательное развитие'!P9&lt;0.5,"не сформирован", "в стадии формирования")))</f>
        <v/>
      </c>
      <c r="CT8" s="81" t="str">
        <f>IF('Познавательное развитие'!Q9="","",IF('Познавательное развитие'!Q9&gt;1.5,"сформирован",IF('Познавательное развитие'!Q9&lt;0.5,"не сформирован", "в стадии формирования")))</f>
        <v/>
      </c>
      <c r="CU8" s="81" t="str">
        <f>IF('Речевое развитие'!J8="","",IF('Речевое развитие'!J8&gt;1.5,"сформирован",IF('Речевое развитие'!J8&lt;0.5,"не сформирован", "в стадии формирования")))</f>
        <v/>
      </c>
      <c r="CV8" s="81" t="str">
        <f>IF('Речевое развитие'!K8="","",IF('Речевое развитие'!K8&gt;1.5,"сформирован",IF('Речевое развитие'!K8&lt;0.5,"не сформирован", "в стадии формирования")))</f>
        <v/>
      </c>
      <c r="CW8" s="81" t="str">
        <f>IF('Речевое развитие'!L8="","",IF('Речевое развитие'!L8&gt;1.5,"сформирован",IF('Речевое развитие'!L8&lt;0.5,"не сформирован", "в стадии формирования")))</f>
        <v/>
      </c>
      <c r="CX8" s="165"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CY8" s="134"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разв'!AA9)/26))))))))))))))))))))))))))</f>
        <v/>
      </c>
      <c r="CZ8" s="81" t="str">
        <f t="shared" si="6"/>
        <v/>
      </c>
      <c r="EL8" s="90"/>
    </row>
    <row r="9" spans="1:142">
      <c r="A9" s="295">
        <f>список!A7</f>
        <v>6</v>
      </c>
      <c r="B9" s="163" t="str">
        <f>IF(список!B7="","",список!B7)</f>
        <v/>
      </c>
      <c r="C9" s="81">
        <f>IF(список!C7="","",список!C7)</f>
        <v>0</v>
      </c>
      <c r="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G9" s="81"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H9" s="81"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I9" s="81" t="str">
        <f>IF('Познавательное развитие'!J10="","",IF('Познавательное развитие'!J10&gt;1.5,"сформирован",IF('Познавательное развитие'!J10&lt;0.5,"не сформирован", "в стадии формирования")))</f>
        <v/>
      </c>
      <c r="J9" s="81" t="str">
        <f>IF('Познавательное развитие'!K10="","",IF('Познавательное развитие'!K10&gt;1.5,"сформирован",IF('Познавательное развитие'!K10&lt;0.5,"не сформирован", "в стадии формирования")))</f>
        <v/>
      </c>
      <c r="K9" s="81" t="str">
        <f>IF('Познавательное развитие'!N10="","",IF('Познавательное развитие'!N10&gt;1.5,"сформирован",IF('Познавательное развитие'!N10&lt;0.5,"не сформирован", "в стадии формирования")))</f>
        <v/>
      </c>
      <c r="L9" s="81" t="str">
        <f>IF('Познавательное развитие'!O10="","",IF('Познавательное развитие'!O10&gt;1.5,"сформирован",IF('Познавательное развитие'!O10&lt;0.5,"не сформирован", "в стадии формирования")))</f>
        <v/>
      </c>
      <c r="M9" s="81" t="str">
        <f>IF('Познавательное развитие'!U10="","",IF('Познавательное развитие'!U10&gt;1.5,"сформирован",IF('Познавательное развитие'!U10&lt;0.5,"не сформирован", "в стадии формирования")))</f>
        <v/>
      </c>
      <c r="N9" s="81" t="str">
        <f>IF('Речевое развитие'!G9="","",IF('Речевое развитие'!G9&gt;1.5,"сформирован",IF('Речевое развитие'!G9&lt;0.5,"не сформирован", "в стадии формирования")))</f>
        <v/>
      </c>
      <c r="O9" s="81"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P9" s="134"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разв'!D10)/12))))))))))))</f>
        <v/>
      </c>
      <c r="Q9" s="81" t="str">
        <f t="shared" si="0"/>
        <v/>
      </c>
      <c r="R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S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T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U9" s="81"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V9" s="81"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W9" s="81"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X9" s="81"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Y9" s="81" t="str">
        <f>IF('Познавательное развитие'!T10="","",IF('Познавательное развитие'!T10&gt;1.5,"сформирован",IF('Познавательное развитие'!T10&lt;0.5,"не сформирован", "в стадии формирования")))</f>
        <v/>
      </c>
      <c r="Z9" s="81" t="str">
        <f>IF('Речевое развитие'!G9="","",IF('Речевое развитие'!G9&gt;1.5,"сформирован",IF('Речевое развитие'!G9&lt;0.5,"не сформирован", "в стадии формирования")))</f>
        <v/>
      </c>
      <c r="AA9" s="134"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разви'!U10+'Познавательное развитие'!T10+'Речевое развитие'!G9)/9)))))))))</f>
        <v/>
      </c>
      <c r="AB9" s="81" t="str">
        <f t="shared" si="1"/>
        <v/>
      </c>
      <c r="AC9" s="81"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AD9" s="81" t="str">
        <f>IF('Познавательное развитие'!P10="","",IF('Познавательное развитие'!P10&gt;1.5,"сформирован",IF('Познавательное развитие'!P10&lt;0.5,"не сформирован", "в стадии формирования")))</f>
        <v/>
      </c>
      <c r="AE9" s="81" t="str">
        <f>IF('Речевое развитие'!F9="","",IF('Речевое развитие'!F9&gt;1.5,"сформирован",IF('Речевое развитие'!GG9&lt;0.5,"не сформирован", "в стадии формирования")))</f>
        <v/>
      </c>
      <c r="AF9" s="81" t="str">
        <f>IF('Речевое развитие'!G9="","",IF('Речевое развитие'!G9&gt;1.5,"сформирован",IF('Речевое развитие'!GH9&lt;0.5,"не сформирован", "в стадии формирования")))</f>
        <v/>
      </c>
      <c r="AG9" s="81" t="str">
        <f>IF('Речевое развитие'!M9="","",IF('Речевое развитие'!M9&gt;1.5,"сформирован",IF('Речевое развитие'!M9&lt;0.5,"не сформирован", "в стадии формирования")))</f>
        <v/>
      </c>
      <c r="AH9" s="81" t="str">
        <f>IF('Речевое развитие'!N9="","",IF('Речевое развитие'!N9&gt;1.5,"сформирован",IF('Речевое развитие'!N9&lt;0.5,"не сформирован", "в стадии формирования")))</f>
        <v/>
      </c>
      <c r="AI9" s="81"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AJ9" s="81"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AK9" s="81" t="str">
        <f>IF('Художественно-эстетическое разв'!AB10="","",IF('Художественно-эстетическое разв'!AB10&gt;1.5,"сформирован",IF('Художественно-эстетическое разв'!AB10&lt;0.5,"не сформирован", "в стадии формирования")))</f>
        <v/>
      </c>
      <c r="AL9" s="164"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разв'!AB10)/9)))))))))</f>
        <v/>
      </c>
      <c r="AM9" s="81" t="str">
        <f t="shared" si="2"/>
        <v/>
      </c>
      <c r="AN9" s="81" t="str">
        <f>IF('Познавательное развитие'!V10="","",IF('Познавательное развитие'!V10&gt;1.5,"сформирован",IF('Познавательное развитие'!V10&lt;0.5,"не сформирован", "в стадии формирования")))</f>
        <v/>
      </c>
      <c r="AO9" s="81" t="str">
        <f>IF('Речевое развитие'!D9="","",IF('Речевое развитие'!D9&gt;1.5,"сформирован",IF('Речевое развитие'!D9&lt;0.5,"не сформирован", "в стадии формирования")))</f>
        <v/>
      </c>
      <c r="AP9" s="81" t="str">
        <f>IF('Речевое развитие'!E9="","",IF('Речевое развитие'!E9&gt;1.5,"сформирован",IF('Речевое развитие'!E9&lt;0.5,"не сформирован", "в стадии формирования")))</f>
        <v/>
      </c>
      <c r="AQ9" s="81" t="str">
        <f>IF('Речевое развитие'!F9="","",IF('Речевое развитие'!F9&gt;1.5,"сформирован",IF('Речевое развитие'!F9&lt;0.5,"не сформирован", "в стадии формирования")))</f>
        <v/>
      </c>
      <c r="AR9" s="81" t="str">
        <f>IF('Речевое развитие'!G9="","",IF('Речевое развитие'!G9&gt;1.5,"сформирован",IF('Речевое развитие'!G9&lt;0.5,"не сформирован", "в стадии формирования")))</f>
        <v/>
      </c>
      <c r="AS9" s="81" t="str">
        <f>IF('Речевое развитие'!J9="","",IF('Речевое развитие'!J9&gt;1.5,"сформирован",IF('Речевое развитие'!J9&lt;0.5,"не сформирован", "в стадии формирования")))</f>
        <v/>
      </c>
      <c r="AT9" s="81" t="str">
        <f>IF('Речевое развитие'!M9="","",IF('Речевое развитие'!M9&gt;1.5,"сформирован",IF('Речевое развитие'!M9&lt;0.5,"не сформирован", "в стадии формирования")))</f>
        <v/>
      </c>
      <c r="AU9" s="134" t="str">
        <f>IF('Познавательное развитие'!V10="","",IF('Речевое развитие'!D9="","",IF('Речевое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развитие'!E9+'Речевое развитие'!F9+'Речевое развитие'!G9+'Речевое развитие'!J9+'Речевое развитие'!M9)/7)))))))</f>
        <v/>
      </c>
      <c r="AV9" s="81" t="str">
        <f t="shared" si="3"/>
        <v/>
      </c>
      <c r="AW9" s="97" t="str">
        <f>IF('Художественно-эстетическое разв'!M10="","",IF('Художественно-эстетическое разв'!M10&gt;1.5,"сформирован",IF('Художественно-эстетическое разв'!M10&lt;0.5,"не сформирован", "в стадии формирования")))</f>
        <v/>
      </c>
      <c r="AX9" s="97" t="str">
        <f>IF('Художественно-эстетическое разв'!N10="","",IF('Художественно-эстетическое разв'!N10&gt;1.5,"сформирован",IF('Художественно-эстетическое разв'!N10&lt;0.5,"не сформирован", "в стадии формирования")))</f>
        <v/>
      </c>
      <c r="AY9" s="165" t="str">
        <f>IF('Художественно-эстетическое разв'!V10="","",IF('Художественно-эстетическое разв'!V10&gt;1.5,"сформирован",IF('Художественно-эстетическое разв'!V10&lt;0.5,"не сформирован", "в стадии формирования")))</f>
        <v/>
      </c>
      <c r="AZ9" s="97" t="str">
        <f>IF('Физическое развитие'!D9="","",IF('Физическое развитие'!D9&gt;1.5,"сформирован",IF('Физическое развитие'!D9&lt;0.5,"не сформирован", "в стадии формирования")))</f>
        <v/>
      </c>
      <c r="BA9" s="97" t="str">
        <f>IF('Физическое развитие'!E9="","",IF('Физическое развитие'!E9&gt;1.5,"сформирован",IF('Физическое развитие'!E9&lt;0.5,"не сформирован", "в стадии формирования")))</f>
        <v/>
      </c>
      <c r="BB9" s="97" t="str">
        <f>IF('Физическое развитие'!F9="","",IF('Физическое развитие'!F9&gt;1.5,"сформирован",IF('Физическое развитие'!F9&lt;0.5,"не сформирован", "в стадии формирования")))</f>
        <v/>
      </c>
      <c r="BC9" s="97" t="str">
        <f>IF('Физическое развитие'!G9="","",IF('Физическое развитие'!G9&gt;1.5,"сформирован",IF('Физическое развитие'!G9&lt;0.5,"не сформирован", "в стадии формирования")))</f>
        <v/>
      </c>
      <c r="BD9" s="97" t="str">
        <f>IF('Физическое развитие'!H9="","",IF('Физическое развитие'!H9&gt;1.5,"сформирован",IF('Физическое развитие'!H9&lt;0.5,"не сформирован", "в стадии формирования")))</f>
        <v/>
      </c>
      <c r="BE9" s="97" t="str">
        <f>IF('Физическое развитие'!I9="","",IF('Физическое развитие'!I9&gt;1.5,"сформирован",IF('Физическое развитие'!I9&lt;0.5,"не сформирован", "в стадии формирования")))</f>
        <v/>
      </c>
      <c r="BF9" s="97" t="str">
        <f>IF('Физическое развитие'!J9="","",IF('Физическое развитие'!J9&gt;1.5,"сформирован",IF('Физическое развитие'!J9&lt;0.5,"не сформирован", "в стадии формирования")))</f>
        <v/>
      </c>
      <c r="BG9" s="97" t="str">
        <f>IF('Физическое развитие'!K9="","",IF('Физическое развитие'!K9&gt;1.5,"сформирован",IF('Физическое развитие'!K9&lt;0.5,"не сформирован", "в стадии формирования")))</f>
        <v/>
      </c>
      <c r="BH9" s="97" t="str">
        <f>IF('Физическое развитие'!L9="","",IF('Физическое развитие'!L9&gt;1.5,"сформирован",IF('Физическое развитие'!L9&lt;0.5,"не сформирован", "в стадии формирования")))</f>
        <v/>
      </c>
      <c r="BI9" s="134"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развитие'!M9)/12))))))))))))</f>
        <v/>
      </c>
      <c r="BJ9" s="81" t="str">
        <f t="shared" si="4"/>
        <v/>
      </c>
      <c r="BK9" s="81"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BL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M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BN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BO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BP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BQ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BR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BS9" s="81" t="str">
        <f>IF('Физическое развитие'!L9="","",IF('Физическое развитие'!L9&gt;1.5,"сформирован",IF('Физическое развитие'!L9&lt;0.5,"не сформирован", "в стадии формирования")))</f>
        <v/>
      </c>
      <c r="BT9" s="81" t="str">
        <f>IF('Физическое развитие'!M9="","",IF('Физическое развитие'!M9&gt;1.5,"сформирован",IF('Физическое развитие'!M9&lt;0.5,"не сформирован", "в стадии формирования")))</f>
        <v/>
      </c>
      <c r="BU9" s="81" t="str">
        <f>IF('Физическое развитие'!N9="","",IF('Физическое развитие'!N9&gt;1.5,"сформирован",IF('Физическое развитие'!N9&lt;0.5,"не сформирован", "в стадии формирования")))</f>
        <v/>
      </c>
      <c r="BV9" s="81" t="str">
        <f>IF('Физическое развитие'!O9="","",IF('Физическое развитие'!O9&gt;1.5,"сформирован",IF('Физическое развитие'!O9&lt;0.5,"не сформирован", "в стадии формирования")))</f>
        <v/>
      </c>
      <c r="BW9" s="134" t="str">
        <f>IF('Социально-коммуникативное разви'!D10="","",IF('Социально-коммуникативное разви'!G10="","",IF('Социально-коммуникативное разви'!K10="","",IF('Социально-коммуникативное разви'!M10="","",IF('Социально-коммуникативное разви'!X10="","",IF('Социально-коммуникативное разви'!Y10="","",IF('Социально-коммуникативное разви'!Z10="","",IF('Социально-коммуникативное разви'!AA10="","",IF('Физическое развитие'!L9="","",IF('Физическое развитие'!P9="","",IF('Физическое развитие'!Q9="","",IF('Физическое развитие'!R9="","",('Социально-коммуникативное разви'!D10+'Социально-коммуникативное разви'!G10+'Социально-коммуникативное разви'!K10+'Социально-коммуникативное разви'!M10+'Социально-коммуникативное разви'!X10+'Социально-коммуникативное разви'!Y10+'Социально-коммуникативное разви'!Z10+'Социально-коммуникативное разви'!AA10+'Физическое развитие'!L9+'Физическое развитие'!P9+'Физическое развитие'!Q9+'Физическое развитие'!R9)/12))))))))))))</f>
        <v/>
      </c>
      <c r="BX9" s="81" t="str">
        <f t="shared" si="5"/>
        <v/>
      </c>
      <c r="BY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Z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A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CB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CC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C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C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C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CG9" s="81" t="str">
        <f>IF('Познавательное развитие'!D10="","",IF('Познавательное развитие'!D10&gt;1.5,"сформирован",IF('Познавательное развитие'!D10&lt;0.5,"не сформирован", "в стадии формирования")))</f>
        <v/>
      </c>
      <c r="CH9" s="81" t="str">
        <f>IF('Познавательное развитие'!E10="","",IF('Познавательное развитие'!E10&gt;1.5,"сформирован",IF('Познавательное развитие'!E10&lt;0.5,"не сформирован", "в стадии формирования")))</f>
        <v/>
      </c>
      <c r="CI9" s="81" t="str">
        <f>IF('Познавательное развитие'!F10="","",IF('Познавательное развитие'!F10&gt;1.5,"сформирован",IF('Познавательное развитие'!F10&lt;0.5,"не сформирован", "в стадии формирования")))</f>
        <v/>
      </c>
      <c r="CJ9" s="81" t="str">
        <f>IF('Познавательное развитие'!G10="","",IF('Познавательное развитие'!G10&gt;1.5,"сформирован",IF('Познавательное развитие'!G10&lt;0.5,"не сформирован", "в стадии формирования")))</f>
        <v/>
      </c>
      <c r="CK9" s="81" t="str">
        <f>IF('Познавательное развитие'!H10="","",IF('Познавательное развитие'!H10&gt;1.5,"сформирован",IF('Познавательное развитие'!H10&lt;0.5,"не сформирован", "в стадии формирования")))</f>
        <v/>
      </c>
      <c r="CL9" s="81" t="str">
        <f>IF('Познавательное развитие'!I10="","",IF('Познавательное развитие'!I10&gt;1.5,"сформирован",IF('Познавательное развитие'!I10&lt;0.5,"не сформирован", "в стадии формирования")))</f>
        <v/>
      </c>
      <c r="CM9" s="81" t="str">
        <f>IF('Познавательное развитие'!J10="","",IF('Познавательное развитие'!J10&gt;1.5,"сформирован",IF('Познавательное развитие'!J10&lt;0.5,"не сформирован", "в стадии формирования")))</f>
        <v/>
      </c>
      <c r="CN9" s="81" t="str">
        <f>IF('Познавательное развитие'!K10="","",IF('Познавательное развитие'!K10&gt;1.5,"сформирован",IF('Познавательное развитие'!K10&lt;0.5,"не сформирован", "в стадии формирования")))</f>
        <v/>
      </c>
      <c r="CO9" s="81" t="str">
        <f>IF('Познавательное развитие'!L10="","",IF('Познавательное развитие'!L10&gt;1.5,"сформирован",IF('Познавательное развитие'!L10&lt;0.5,"не сформирован", "в стадии формирования")))</f>
        <v/>
      </c>
      <c r="CP9" s="81" t="str">
        <f>IF('Познавательное развитие'!M10="","",IF('Познавательное развитие'!M10&gt;1.5,"сформирован",IF('Познавательное развитие'!M10&lt;0.5,"не сформирован", "в стадии формирования")))</f>
        <v/>
      </c>
      <c r="CQ9" s="81" t="str">
        <f>IF('Познавательное развитие'!N10="","",IF('Познавательное развитие'!N10&gt;1.5,"сформирован",IF('Познавательное развитие'!N10&lt;0.5,"не сформирован", "в стадии формирования")))</f>
        <v/>
      </c>
      <c r="CR9" s="81" t="str">
        <f>IF('Познавательное развитие'!O10="","",IF('Познавательное развитие'!O10&gt;1.5,"сформирован",IF('Познавательное развитие'!O10&lt;0.5,"не сформирован", "в стадии формирования")))</f>
        <v/>
      </c>
      <c r="CS9" s="81" t="str">
        <f>IF('Познавательное развитие'!P10="","",IF('Познавательное развитие'!P10&gt;1.5,"сформирован",IF('Познавательное развитие'!P10&lt;0.5,"не сформирован", "в стадии формирования")))</f>
        <v/>
      </c>
      <c r="CT9" s="81" t="str">
        <f>IF('Познавательное развитие'!Q10="","",IF('Познавательное развитие'!Q10&gt;1.5,"сформирован",IF('Познавательное развитие'!Q10&lt;0.5,"не сформирован", "в стадии формирования")))</f>
        <v/>
      </c>
      <c r="CU9" s="81" t="str">
        <f>IF('Речевое развитие'!J9="","",IF('Речевое развитие'!J9&gt;1.5,"сформирован",IF('Речевое развитие'!J9&lt;0.5,"не сформирован", "в стадии формирования")))</f>
        <v/>
      </c>
      <c r="CV9" s="81" t="str">
        <f>IF('Речевое развитие'!K9="","",IF('Речевое развитие'!K9&gt;1.5,"сформирован",IF('Речевое развитие'!K9&lt;0.5,"не сформирован", "в стадии формирования")))</f>
        <v/>
      </c>
      <c r="CW9" s="81" t="str">
        <f>IF('Речевое развитие'!L9="","",IF('Речевое развитие'!L9&gt;1.5,"сформирован",IF('Речевое развитие'!L9&lt;0.5,"не сформирован", "в стадии формирования")))</f>
        <v/>
      </c>
      <c r="CX9" s="165"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CY9" s="134"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разв'!AA10)/26))))))))))))))))))))))))))</f>
        <v/>
      </c>
      <c r="CZ9" s="81" t="str">
        <f t="shared" si="6"/>
        <v/>
      </c>
      <c r="EL9" s="90"/>
    </row>
    <row r="10" spans="1:142">
      <c r="A10" s="295">
        <f>список!A8</f>
        <v>7</v>
      </c>
      <c r="B10" s="163" t="str">
        <f>IF(список!B8="","",список!B8)</f>
        <v/>
      </c>
      <c r="C10" s="81">
        <f>IF(список!C8="","",список!C8)</f>
        <v>0</v>
      </c>
      <c r="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G10" s="81"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H10" s="81"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I10" s="81" t="str">
        <f>IF('Познавательное развитие'!J11="","",IF('Познавательное развитие'!J11&gt;1.5,"сформирован",IF('Познавательное развитие'!J11&lt;0.5,"не сформирован", "в стадии формирования")))</f>
        <v/>
      </c>
      <c r="J10" s="81" t="str">
        <f>IF('Познавательное развитие'!K11="","",IF('Познавательное развитие'!K11&gt;1.5,"сформирован",IF('Познавательное развитие'!K11&lt;0.5,"не сформирован", "в стадии формирования")))</f>
        <v/>
      </c>
      <c r="K10" s="81" t="str">
        <f>IF('Познавательное развитие'!N11="","",IF('Познавательное развитие'!N11&gt;1.5,"сформирован",IF('Познавательное развитие'!N11&lt;0.5,"не сформирован", "в стадии формирования")))</f>
        <v/>
      </c>
      <c r="L10" s="81" t="str">
        <f>IF('Познавательное развитие'!O11="","",IF('Познавательное развитие'!O11&gt;1.5,"сформирован",IF('Познавательное развитие'!O11&lt;0.5,"не сформирован", "в стадии формирования")))</f>
        <v/>
      </c>
      <c r="M10" s="81" t="str">
        <f>IF('Познавательное развитие'!U11="","",IF('Познавательное развитие'!U11&gt;1.5,"сформирован",IF('Познавательное развитие'!U11&lt;0.5,"не сформирован", "в стадии формирования")))</f>
        <v/>
      </c>
      <c r="N10" s="81" t="str">
        <f>IF('Речевое развитие'!G10="","",IF('Речевое развитие'!G10&gt;1.5,"сформирован",IF('Речевое развитие'!G10&lt;0.5,"не сформирован", "в стадии формирования")))</f>
        <v/>
      </c>
      <c r="O10" s="81"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P10" s="134"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разв'!D11)/12))))))))))))</f>
        <v/>
      </c>
      <c r="Q10" s="81" t="str">
        <f t="shared" si="0"/>
        <v/>
      </c>
      <c r="R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S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T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U10" s="81"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V10" s="81"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W10" s="81"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X10" s="81"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Y10" s="81" t="str">
        <f>IF('Познавательное развитие'!T11="","",IF('Познавательное развитие'!T11&gt;1.5,"сформирован",IF('Познавательное развитие'!T11&lt;0.5,"не сформирован", "в стадии формирования")))</f>
        <v/>
      </c>
      <c r="Z10" s="81" t="str">
        <f>IF('Речевое развитие'!G10="","",IF('Речевое развитие'!G10&gt;1.5,"сформирован",IF('Речевое развитие'!G10&lt;0.5,"не сформирован", "в стадии формирования")))</f>
        <v/>
      </c>
      <c r="AA10" s="134"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разви'!U11+'Познавательное развитие'!T11+'Речевое развитие'!G10)/9)))))))))</f>
        <v/>
      </c>
      <c r="AB10" s="81" t="str">
        <f t="shared" si="1"/>
        <v/>
      </c>
      <c r="AC10" s="81"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AD10" s="81" t="str">
        <f>IF('Познавательное развитие'!P11="","",IF('Познавательное развитие'!P11&gt;1.5,"сформирован",IF('Познавательное развитие'!P11&lt;0.5,"не сформирован", "в стадии формирования")))</f>
        <v/>
      </c>
      <c r="AE10" s="81" t="str">
        <f>IF('Речевое развитие'!F10="","",IF('Речевое развитие'!F10&gt;1.5,"сформирован",IF('Речевое развитие'!GG10&lt;0.5,"не сформирован", "в стадии формирования")))</f>
        <v/>
      </c>
      <c r="AF10" s="81" t="str">
        <f>IF('Речевое развитие'!G10="","",IF('Речевое развитие'!G10&gt;1.5,"сформирован",IF('Речевое развитие'!GH10&lt;0.5,"не сформирован", "в стадии формирования")))</f>
        <v/>
      </c>
      <c r="AG10" s="81" t="str">
        <f>IF('Речевое развитие'!M10="","",IF('Речевое развитие'!M10&gt;1.5,"сформирован",IF('Речевое развитие'!M10&lt;0.5,"не сформирован", "в стадии формирования")))</f>
        <v/>
      </c>
      <c r="AH10" s="81" t="str">
        <f>IF('Речевое развитие'!N10="","",IF('Речевое развитие'!N10&gt;1.5,"сформирован",IF('Речевое развитие'!N10&lt;0.5,"не сформирован", "в стадии формирования")))</f>
        <v/>
      </c>
      <c r="AI10" s="81"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AJ10" s="81"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AK10" s="81" t="str">
        <f>IF('Художественно-эстетическое разв'!AB11="","",IF('Художественно-эстетическое разв'!AB11&gt;1.5,"сформирован",IF('Художественно-эстетическое разв'!AB11&lt;0.5,"не сформирован", "в стадии формирования")))</f>
        <v/>
      </c>
      <c r="AL10" s="164"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разв'!AB11)/9)))))))))</f>
        <v/>
      </c>
      <c r="AM10" s="81" t="str">
        <f t="shared" si="2"/>
        <v/>
      </c>
      <c r="AN10" s="81" t="str">
        <f>IF('Познавательное развитие'!V11="","",IF('Познавательное развитие'!V11&gt;1.5,"сформирован",IF('Познавательное развитие'!V11&lt;0.5,"не сформирован", "в стадии формирования")))</f>
        <v/>
      </c>
      <c r="AO10" s="81" t="str">
        <f>IF('Речевое развитие'!D10="","",IF('Речевое развитие'!D10&gt;1.5,"сформирован",IF('Речевое развитие'!D10&lt;0.5,"не сформирован", "в стадии формирования")))</f>
        <v/>
      </c>
      <c r="AP10" s="81" t="str">
        <f>IF('Речевое развитие'!E10="","",IF('Речевое развитие'!E10&gt;1.5,"сформирован",IF('Речевое развитие'!E10&lt;0.5,"не сформирован", "в стадии формирования")))</f>
        <v/>
      </c>
      <c r="AQ10" s="81" t="str">
        <f>IF('Речевое развитие'!F10="","",IF('Речевое развитие'!F10&gt;1.5,"сформирован",IF('Речевое развитие'!F10&lt;0.5,"не сформирован", "в стадии формирования")))</f>
        <v/>
      </c>
      <c r="AR10" s="81" t="str">
        <f>IF('Речевое развитие'!G10="","",IF('Речевое развитие'!G10&gt;1.5,"сформирован",IF('Речевое развитие'!G10&lt;0.5,"не сформирован", "в стадии формирования")))</f>
        <v/>
      </c>
      <c r="AS10" s="81" t="str">
        <f>IF('Речевое развитие'!J10="","",IF('Речевое развитие'!J10&gt;1.5,"сформирован",IF('Речевое развитие'!J10&lt;0.5,"не сформирован", "в стадии формирования")))</f>
        <v/>
      </c>
      <c r="AT10" s="81" t="str">
        <f>IF('Речевое развитие'!M10="","",IF('Речевое развитие'!M10&gt;1.5,"сформирован",IF('Речевое развитие'!M10&lt;0.5,"не сформирован", "в стадии формирования")))</f>
        <v/>
      </c>
      <c r="AU10" s="134" t="str">
        <f>IF('Познавательное развитие'!V11="","",IF('Речевое развитие'!D10="","",IF('Речевое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развитие'!E10+'Речевое развитие'!F10+'Речевое развитие'!G10+'Речевое развитие'!J10+'Речевое развитие'!M10)/7)))))))</f>
        <v/>
      </c>
      <c r="AV10" s="81" t="str">
        <f t="shared" si="3"/>
        <v/>
      </c>
      <c r="AW10" s="97" t="str">
        <f>IF('Художественно-эстетическое разв'!M11="","",IF('Художественно-эстетическое разв'!M11&gt;1.5,"сформирован",IF('Художественно-эстетическое разв'!M11&lt;0.5,"не сформирован", "в стадии формирования")))</f>
        <v/>
      </c>
      <c r="AX10" s="97" t="str">
        <f>IF('Художественно-эстетическое разв'!N11="","",IF('Художественно-эстетическое разв'!N11&gt;1.5,"сформирован",IF('Художественно-эстетическое разв'!N11&lt;0.5,"не сформирован", "в стадии формирования")))</f>
        <v/>
      </c>
      <c r="AY10" s="165" t="str">
        <f>IF('Художественно-эстетическое разв'!V11="","",IF('Художественно-эстетическое разв'!V11&gt;1.5,"сформирован",IF('Художественно-эстетическое разв'!V11&lt;0.5,"не сформирован", "в стадии формирования")))</f>
        <v/>
      </c>
      <c r="AZ10" s="97" t="str">
        <f>IF('Физическое развитие'!D10="","",IF('Физическое развитие'!D10&gt;1.5,"сформирован",IF('Физическое развитие'!D10&lt;0.5,"не сформирован", "в стадии формирования")))</f>
        <v/>
      </c>
      <c r="BA10" s="97" t="str">
        <f>IF('Физическое развитие'!E10="","",IF('Физическое развитие'!E10&gt;1.5,"сформирован",IF('Физическое развитие'!E10&lt;0.5,"не сформирован", "в стадии формирования")))</f>
        <v/>
      </c>
      <c r="BB10" s="97" t="str">
        <f>IF('Физическое развитие'!F10="","",IF('Физическое развитие'!F10&gt;1.5,"сформирован",IF('Физическое развитие'!F10&lt;0.5,"не сформирован", "в стадии формирования")))</f>
        <v/>
      </c>
      <c r="BC10" s="97" t="str">
        <f>IF('Физическое развитие'!G10="","",IF('Физическое развитие'!G10&gt;1.5,"сформирован",IF('Физическое развитие'!G10&lt;0.5,"не сформирован", "в стадии формирования")))</f>
        <v/>
      </c>
      <c r="BD10" s="97" t="str">
        <f>IF('Физическое развитие'!H10="","",IF('Физическое развитие'!H10&gt;1.5,"сформирован",IF('Физическое развитие'!H10&lt;0.5,"не сформирован", "в стадии формирования")))</f>
        <v/>
      </c>
      <c r="BE10" s="97" t="str">
        <f>IF('Физическое развитие'!I10="","",IF('Физическое развитие'!I10&gt;1.5,"сформирован",IF('Физическое развитие'!I10&lt;0.5,"не сформирован", "в стадии формирования")))</f>
        <v/>
      </c>
      <c r="BF10" s="97" t="str">
        <f>IF('Физическое развитие'!J10="","",IF('Физическое развитие'!J10&gt;1.5,"сформирован",IF('Физическое развитие'!J10&lt;0.5,"не сформирован", "в стадии формирования")))</f>
        <v/>
      </c>
      <c r="BG10" s="97" t="str">
        <f>IF('Физическое развитие'!K10="","",IF('Физическое развитие'!K10&gt;1.5,"сформирован",IF('Физическое развитие'!K10&lt;0.5,"не сформирован", "в стадии формирования")))</f>
        <v/>
      </c>
      <c r="BH10" s="97" t="str">
        <f>IF('Физическое развитие'!L10="","",IF('Физическое развитие'!L10&gt;1.5,"сформирован",IF('Физическое развитие'!L10&lt;0.5,"не сформирован", "в стадии формирования")))</f>
        <v/>
      </c>
      <c r="BI10" s="134"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развитие'!M10)/12))))))))))))</f>
        <v/>
      </c>
      <c r="BJ10" s="81" t="str">
        <f t="shared" si="4"/>
        <v/>
      </c>
      <c r="BK10" s="81"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BL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M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BN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BO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BP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BQ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BR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BS10" s="81" t="str">
        <f>IF('Физическое развитие'!L10="","",IF('Физическое развитие'!L10&gt;1.5,"сформирован",IF('Физическое развитие'!L10&lt;0.5,"не сформирован", "в стадии формирования")))</f>
        <v/>
      </c>
      <c r="BT10" s="81" t="str">
        <f>IF('Физическое развитие'!M10="","",IF('Физическое развитие'!M10&gt;1.5,"сформирован",IF('Физическое развитие'!M10&lt;0.5,"не сформирован", "в стадии формирования")))</f>
        <v/>
      </c>
      <c r="BU10" s="81" t="str">
        <f>IF('Физическое развитие'!N10="","",IF('Физическое развитие'!N10&gt;1.5,"сформирован",IF('Физическое развитие'!N10&lt;0.5,"не сформирован", "в стадии формирования")))</f>
        <v/>
      </c>
      <c r="BV10" s="81" t="str">
        <f>IF('Физическое развитие'!O10="","",IF('Физическое развитие'!O10&gt;1.5,"сформирован",IF('Физическое развитие'!O10&lt;0.5,"не сформирован", "в стадии формирования")))</f>
        <v/>
      </c>
      <c r="BW10" s="134" t="str">
        <f>IF('Социально-коммуникативное разви'!D11="","",IF('Социально-коммуникативное разви'!G11="","",IF('Социально-коммуникативное разви'!K11="","",IF('Социально-коммуникативное разви'!M11="","",IF('Социально-коммуникативное разви'!X11="","",IF('Социально-коммуникативное разви'!Y11="","",IF('Социально-коммуникативное разви'!Z11="","",IF('Социально-коммуникативное разви'!AA11="","",IF('Физическое развитие'!L10="","",IF('Физическое развитие'!P10="","",IF('Физическое развитие'!Q10="","",IF('Физическое развитие'!R10="","",('Социально-коммуникативное разви'!D11+'Социально-коммуникативное разви'!G11+'Социально-коммуникативное разви'!K11+'Социально-коммуникативное разви'!M11+'Социально-коммуникативное разви'!X11+'Социально-коммуникативное разви'!Y11+'Социально-коммуникативное разви'!Z11+'Социально-коммуникативное разви'!AA11+'Физическое развитие'!L10+'Физическое развитие'!P10+'Физическое развитие'!Q10+'Физическое развитие'!R10)/12))))))))))))</f>
        <v/>
      </c>
      <c r="BX10" s="81" t="str">
        <f t="shared" si="5"/>
        <v/>
      </c>
      <c r="BY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Z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A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CB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CC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C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C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C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CG10" s="81" t="str">
        <f>IF('Познавательное развитие'!D11="","",IF('Познавательное развитие'!D11&gt;1.5,"сформирован",IF('Познавательное развитие'!D11&lt;0.5,"не сформирован", "в стадии формирования")))</f>
        <v/>
      </c>
      <c r="CH10" s="81" t="str">
        <f>IF('Познавательное развитие'!E11="","",IF('Познавательное развитие'!E11&gt;1.5,"сформирован",IF('Познавательное развитие'!E11&lt;0.5,"не сформирован", "в стадии формирования")))</f>
        <v/>
      </c>
      <c r="CI10" s="81" t="str">
        <f>IF('Познавательное развитие'!F11="","",IF('Познавательное развитие'!F11&gt;1.5,"сформирован",IF('Познавательное развитие'!F11&lt;0.5,"не сформирован", "в стадии формирования")))</f>
        <v/>
      </c>
      <c r="CJ10" s="81" t="str">
        <f>IF('Познавательное развитие'!G11="","",IF('Познавательное развитие'!G11&gt;1.5,"сформирован",IF('Познавательное развитие'!G11&lt;0.5,"не сформирован", "в стадии формирования")))</f>
        <v/>
      </c>
      <c r="CK10" s="81" t="str">
        <f>IF('Познавательное развитие'!H11="","",IF('Познавательное развитие'!H11&gt;1.5,"сформирован",IF('Познавательное развитие'!H11&lt;0.5,"не сформирован", "в стадии формирования")))</f>
        <v/>
      </c>
      <c r="CL10" s="81" t="str">
        <f>IF('Познавательное развитие'!I11="","",IF('Познавательное развитие'!I11&gt;1.5,"сформирован",IF('Познавательное развитие'!I11&lt;0.5,"не сформирован", "в стадии формирования")))</f>
        <v/>
      </c>
      <c r="CM10" s="81" t="str">
        <f>IF('Познавательное развитие'!J11="","",IF('Познавательное развитие'!J11&gt;1.5,"сформирован",IF('Познавательное развитие'!J11&lt;0.5,"не сформирован", "в стадии формирования")))</f>
        <v/>
      </c>
      <c r="CN10" s="81" t="str">
        <f>IF('Познавательное развитие'!K11="","",IF('Познавательное развитие'!K11&gt;1.5,"сформирован",IF('Познавательное развитие'!K11&lt;0.5,"не сформирован", "в стадии формирования")))</f>
        <v/>
      </c>
      <c r="CO10" s="81" t="str">
        <f>IF('Познавательное развитие'!L11="","",IF('Познавательное развитие'!L11&gt;1.5,"сформирован",IF('Познавательное развитие'!L11&lt;0.5,"не сформирован", "в стадии формирования")))</f>
        <v/>
      </c>
      <c r="CP10" s="81" t="str">
        <f>IF('Познавательное развитие'!M11="","",IF('Познавательное развитие'!M11&gt;1.5,"сформирован",IF('Познавательное развитие'!M11&lt;0.5,"не сформирован", "в стадии формирования")))</f>
        <v/>
      </c>
      <c r="CQ10" s="81" t="str">
        <f>IF('Познавательное развитие'!N11="","",IF('Познавательное развитие'!N11&gt;1.5,"сформирован",IF('Познавательное развитие'!N11&lt;0.5,"не сформирован", "в стадии формирования")))</f>
        <v/>
      </c>
      <c r="CR10" s="81" t="str">
        <f>IF('Познавательное развитие'!O11="","",IF('Познавательное развитие'!O11&gt;1.5,"сформирован",IF('Познавательное развитие'!O11&lt;0.5,"не сформирован", "в стадии формирования")))</f>
        <v/>
      </c>
      <c r="CS10" s="81" t="str">
        <f>IF('Познавательное развитие'!P11="","",IF('Познавательное развитие'!P11&gt;1.5,"сформирован",IF('Познавательное развитие'!P11&lt;0.5,"не сформирован", "в стадии формирования")))</f>
        <v/>
      </c>
      <c r="CT10" s="81" t="str">
        <f>IF('Познавательное развитие'!Q11="","",IF('Познавательное развитие'!Q11&gt;1.5,"сформирован",IF('Познавательное развитие'!Q11&lt;0.5,"не сформирован", "в стадии формирования")))</f>
        <v/>
      </c>
      <c r="CU10" s="81" t="str">
        <f>IF('Речевое развитие'!J10="","",IF('Речевое развитие'!J10&gt;1.5,"сформирован",IF('Речевое развитие'!J10&lt;0.5,"не сформирован", "в стадии формирования")))</f>
        <v/>
      </c>
      <c r="CV10" s="81" t="str">
        <f>IF('Речевое развитие'!K10="","",IF('Речевое развитие'!K10&gt;1.5,"сформирован",IF('Речевое развитие'!K10&lt;0.5,"не сформирован", "в стадии формирования")))</f>
        <v/>
      </c>
      <c r="CW10" s="81" t="str">
        <f>IF('Речевое развитие'!L10="","",IF('Речевое развитие'!L10&gt;1.5,"сформирован",IF('Речевое развитие'!L10&lt;0.5,"не сформирован", "в стадии формирования")))</f>
        <v/>
      </c>
      <c r="CX10" s="165"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CY10" s="134"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разв'!AA11)/26))))))))))))))))))))))))))</f>
        <v/>
      </c>
      <c r="CZ10" s="81" t="str">
        <f t="shared" si="6"/>
        <v/>
      </c>
      <c r="EL10" s="90"/>
    </row>
    <row r="11" spans="1:142">
      <c r="A11" s="295">
        <f>список!A9</f>
        <v>8</v>
      </c>
      <c r="B11" s="163" t="str">
        <f>IF(список!B9="","",список!B9)</f>
        <v/>
      </c>
      <c r="C11" s="81">
        <f>IF(список!C9="","",список!C9)</f>
        <v>0</v>
      </c>
      <c r="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G11" s="81"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H11" s="81"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I11" s="81" t="str">
        <f>IF('Познавательное развитие'!J12="","",IF('Познавательное развитие'!J12&gt;1.5,"сформирован",IF('Познавательное развитие'!J12&lt;0.5,"не сформирован", "в стадии формирования")))</f>
        <v/>
      </c>
      <c r="J11" s="81" t="str">
        <f>IF('Познавательное развитие'!K12="","",IF('Познавательное развитие'!K12&gt;1.5,"сформирован",IF('Познавательное развитие'!K12&lt;0.5,"не сформирован", "в стадии формирования")))</f>
        <v/>
      </c>
      <c r="K11" s="81" t="str">
        <f>IF('Познавательное развитие'!N12="","",IF('Познавательное развитие'!N12&gt;1.5,"сформирован",IF('Познавательное развитие'!N12&lt;0.5,"не сформирован", "в стадии формирования")))</f>
        <v/>
      </c>
      <c r="L11" s="81" t="str">
        <f>IF('Познавательное развитие'!O12="","",IF('Познавательное развитие'!O12&gt;1.5,"сформирован",IF('Познавательное развитие'!O12&lt;0.5,"не сформирован", "в стадии формирования")))</f>
        <v/>
      </c>
      <c r="M11" s="81" t="str">
        <f>IF('Познавательное развитие'!U12="","",IF('Познавательное развитие'!U12&gt;1.5,"сформирован",IF('Познавательное развитие'!U12&lt;0.5,"не сформирован", "в стадии формирования")))</f>
        <v/>
      </c>
      <c r="N11" s="81" t="str">
        <f>IF('Речевое развитие'!G11="","",IF('Речевое развитие'!G11&gt;1.5,"сформирован",IF('Речевое развитие'!G11&lt;0.5,"не сформирован", "в стадии формирования")))</f>
        <v/>
      </c>
      <c r="O11" s="81"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P11" s="134"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разв'!D12)/12))))))))))))</f>
        <v/>
      </c>
      <c r="Q11" s="81" t="str">
        <f t="shared" si="0"/>
        <v/>
      </c>
      <c r="R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S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T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U11" s="81"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V11" s="81"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W11" s="81"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X11" s="81"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Y11" s="81" t="str">
        <f>IF('Познавательное развитие'!T12="","",IF('Познавательное развитие'!T12&gt;1.5,"сформирован",IF('Познавательное развитие'!T12&lt;0.5,"не сформирован", "в стадии формирования")))</f>
        <v/>
      </c>
      <c r="Z11" s="81" t="str">
        <f>IF('Речевое развитие'!G11="","",IF('Речевое развитие'!G11&gt;1.5,"сформирован",IF('Речевое развитие'!G11&lt;0.5,"не сформирован", "в стадии формирования")))</f>
        <v/>
      </c>
      <c r="AA11" s="134"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разви'!U12+'Познавательное развитие'!T12+'Речевое развитие'!G11)/9)))))))))</f>
        <v/>
      </c>
      <c r="AB11" s="81" t="str">
        <f t="shared" si="1"/>
        <v/>
      </c>
      <c r="AC11" s="81"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AD11" s="81" t="str">
        <f>IF('Познавательное развитие'!P12="","",IF('Познавательное развитие'!P12&gt;1.5,"сформирован",IF('Познавательное развитие'!P12&lt;0.5,"не сформирован", "в стадии формирования")))</f>
        <v/>
      </c>
      <c r="AE11" s="81" t="str">
        <f>IF('Речевое развитие'!F11="","",IF('Речевое развитие'!F11&gt;1.5,"сформирован",IF('Речевое развитие'!GG11&lt;0.5,"не сформирован", "в стадии формирования")))</f>
        <v/>
      </c>
      <c r="AF11" s="81" t="str">
        <f>IF('Речевое развитие'!G11="","",IF('Речевое развитие'!G11&gt;1.5,"сформирован",IF('Речевое развитие'!GH11&lt;0.5,"не сформирован", "в стадии формирования")))</f>
        <v/>
      </c>
      <c r="AG11" s="81" t="str">
        <f>IF('Речевое развитие'!M11="","",IF('Речевое развитие'!M11&gt;1.5,"сформирован",IF('Речевое развитие'!M11&lt;0.5,"не сформирован", "в стадии формирования")))</f>
        <v/>
      </c>
      <c r="AH11" s="81" t="str">
        <f>IF('Речевое развитие'!N11="","",IF('Речевое развитие'!N11&gt;1.5,"сформирован",IF('Речевое развитие'!N11&lt;0.5,"не сформирован", "в стадии формирования")))</f>
        <v/>
      </c>
      <c r="AI11" s="81"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AJ11" s="81"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AK11" s="81" t="str">
        <f>IF('Художественно-эстетическое разв'!AB12="","",IF('Художественно-эстетическое разв'!AB12&gt;1.5,"сформирован",IF('Художественно-эстетическое разв'!AB12&lt;0.5,"не сформирован", "в стадии формирования")))</f>
        <v/>
      </c>
      <c r="AL11" s="164"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разв'!AB12)/9)))))))))</f>
        <v/>
      </c>
      <c r="AM11" s="81" t="str">
        <f t="shared" si="2"/>
        <v/>
      </c>
      <c r="AN11" s="81" t="str">
        <f>IF('Познавательное развитие'!V12="","",IF('Познавательное развитие'!V12&gt;1.5,"сформирован",IF('Познавательное развитие'!V12&lt;0.5,"не сформирован", "в стадии формирования")))</f>
        <v/>
      </c>
      <c r="AO11" s="81" t="str">
        <f>IF('Речевое развитие'!D11="","",IF('Речевое развитие'!D11&gt;1.5,"сформирован",IF('Речевое развитие'!D11&lt;0.5,"не сформирован", "в стадии формирования")))</f>
        <v/>
      </c>
      <c r="AP11" s="81" t="str">
        <f>IF('Речевое развитие'!E11="","",IF('Речевое развитие'!E11&gt;1.5,"сформирован",IF('Речевое развитие'!E11&lt;0.5,"не сформирован", "в стадии формирования")))</f>
        <v/>
      </c>
      <c r="AQ11" s="81" t="str">
        <f>IF('Речевое развитие'!F11="","",IF('Речевое развитие'!F11&gt;1.5,"сформирован",IF('Речевое развитие'!F11&lt;0.5,"не сформирован", "в стадии формирования")))</f>
        <v/>
      </c>
      <c r="AR11" s="81" t="str">
        <f>IF('Речевое развитие'!G11="","",IF('Речевое развитие'!G11&gt;1.5,"сформирован",IF('Речевое развитие'!G11&lt;0.5,"не сформирован", "в стадии формирования")))</f>
        <v/>
      </c>
      <c r="AS11" s="81" t="str">
        <f>IF('Речевое развитие'!J11="","",IF('Речевое развитие'!J11&gt;1.5,"сформирован",IF('Речевое развитие'!J11&lt;0.5,"не сформирован", "в стадии формирования")))</f>
        <v/>
      </c>
      <c r="AT11" s="81" t="str">
        <f>IF('Речевое развитие'!M11="","",IF('Речевое развитие'!M11&gt;1.5,"сформирован",IF('Речевое развитие'!M11&lt;0.5,"не сформирован", "в стадии формирования")))</f>
        <v/>
      </c>
      <c r="AU11" s="134" t="str">
        <f>IF('Познавательное развитие'!V12="","",IF('Речевое развитие'!D11="","",IF('Речевое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развитие'!E11+'Речевое развитие'!F11+'Речевое развитие'!G11+'Речевое развитие'!J11+'Речевое развитие'!M11)/7)))))))</f>
        <v/>
      </c>
      <c r="AV11" s="81" t="str">
        <f t="shared" si="3"/>
        <v/>
      </c>
      <c r="AW11" s="97" t="str">
        <f>IF('Художественно-эстетическое разв'!M12="","",IF('Художественно-эстетическое разв'!M12&gt;1.5,"сформирован",IF('Художественно-эстетическое разв'!M12&lt;0.5,"не сформирован", "в стадии формирования")))</f>
        <v/>
      </c>
      <c r="AX11" s="97" t="str">
        <f>IF('Художественно-эстетическое разв'!N12="","",IF('Художественно-эстетическое разв'!N12&gt;1.5,"сформирован",IF('Художественно-эстетическое разв'!N12&lt;0.5,"не сформирован", "в стадии формирования")))</f>
        <v/>
      </c>
      <c r="AY11" s="165" t="str">
        <f>IF('Художественно-эстетическое разв'!V12="","",IF('Художественно-эстетическое разв'!V12&gt;1.5,"сформирован",IF('Художественно-эстетическое разв'!V12&lt;0.5,"не сформирован", "в стадии формирования")))</f>
        <v/>
      </c>
      <c r="AZ11" s="97" t="str">
        <f>IF('Физическое развитие'!D11="","",IF('Физическое развитие'!D11&gt;1.5,"сформирован",IF('Физическое развитие'!D11&lt;0.5,"не сформирован", "в стадии формирования")))</f>
        <v/>
      </c>
      <c r="BA11" s="97" t="str">
        <f>IF('Физическое развитие'!E11="","",IF('Физическое развитие'!E11&gt;1.5,"сформирован",IF('Физическое развитие'!E11&lt;0.5,"не сформирован", "в стадии формирования")))</f>
        <v/>
      </c>
      <c r="BB11" s="97" t="str">
        <f>IF('Физическое развитие'!F11="","",IF('Физическое развитие'!F11&gt;1.5,"сформирован",IF('Физическое развитие'!F11&lt;0.5,"не сформирован", "в стадии формирования")))</f>
        <v/>
      </c>
      <c r="BC11" s="97" t="str">
        <f>IF('Физическое развитие'!G11="","",IF('Физическое развитие'!G11&gt;1.5,"сформирован",IF('Физическое развитие'!G11&lt;0.5,"не сформирован", "в стадии формирования")))</f>
        <v/>
      </c>
      <c r="BD11" s="97" t="str">
        <f>IF('Физическое развитие'!H11="","",IF('Физическое развитие'!H11&gt;1.5,"сформирован",IF('Физическое развитие'!H11&lt;0.5,"не сформирован", "в стадии формирования")))</f>
        <v/>
      </c>
      <c r="BE11" s="97" t="str">
        <f>IF('Физическое развитие'!I11="","",IF('Физическое развитие'!I11&gt;1.5,"сформирован",IF('Физическое развитие'!I11&lt;0.5,"не сформирован", "в стадии формирования")))</f>
        <v/>
      </c>
      <c r="BF11" s="97" t="str">
        <f>IF('Физическое развитие'!J11="","",IF('Физическое развитие'!J11&gt;1.5,"сформирован",IF('Физическое развитие'!J11&lt;0.5,"не сформирован", "в стадии формирования")))</f>
        <v/>
      </c>
      <c r="BG11" s="97" t="str">
        <f>IF('Физическое развитие'!K11="","",IF('Физическое развитие'!K11&gt;1.5,"сформирован",IF('Физическое развитие'!K11&lt;0.5,"не сформирован", "в стадии формирования")))</f>
        <v/>
      </c>
      <c r="BH11" s="97" t="str">
        <f>IF('Физическое развитие'!L11="","",IF('Физическое развитие'!L11&gt;1.5,"сформирован",IF('Физическое развитие'!L11&lt;0.5,"не сформирован", "в стадии формирования")))</f>
        <v/>
      </c>
      <c r="BI11" s="134"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развитие'!M11)/12))))))))))))</f>
        <v/>
      </c>
      <c r="BJ11" s="81" t="str">
        <f t="shared" si="4"/>
        <v/>
      </c>
      <c r="BK11" s="81"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BL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M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BN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BO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BP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BQ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BR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BS11" s="81" t="str">
        <f>IF('Физическое развитие'!L11="","",IF('Физическое развитие'!L11&gt;1.5,"сформирован",IF('Физическое развитие'!L11&lt;0.5,"не сформирован", "в стадии формирования")))</f>
        <v/>
      </c>
      <c r="BT11" s="81" t="str">
        <f>IF('Физическое развитие'!M11="","",IF('Физическое развитие'!M11&gt;1.5,"сформирован",IF('Физическое развитие'!M11&lt;0.5,"не сформирован", "в стадии формирования")))</f>
        <v/>
      </c>
      <c r="BU11" s="81" t="str">
        <f>IF('Физическое развитие'!N11="","",IF('Физическое развитие'!N11&gt;1.5,"сформирован",IF('Физическое развитие'!N11&lt;0.5,"не сформирован", "в стадии формирования")))</f>
        <v/>
      </c>
      <c r="BV11" s="81" t="str">
        <f>IF('Физическое развитие'!O11="","",IF('Физическое развитие'!O11&gt;1.5,"сформирован",IF('Физическое развитие'!O11&lt;0.5,"не сформирован", "в стадии формирования")))</f>
        <v/>
      </c>
      <c r="BW11" s="134" t="str">
        <f>IF('Социально-коммуникативное разви'!D12="","",IF('Социально-коммуникативное разви'!G12="","",IF('Социально-коммуникативное разви'!K12="","",IF('Социально-коммуникативное разви'!M12="","",IF('Социально-коммуникативное разви'!X12="","",IF('Социально-коммуникативное разви'!Y12="","",IF('Социально-коммуникативное разви'!Z12="","",IF('Социально-коммуникативное разви'!AA12="","",IF('Физическое развитие'!L11="","",IF('Физическое развитие'!P11="","",IF('Физическое развитие'!Q11="","",IF('Физическое развитие'!R11="","",('Социально-коммуникативное разви'!D12+'Социально-коммуникативное разви'!G12+'Социально-коммуникативное разви'!K12+'Социально-коммуникативное разви'!M12+'Социально-коммуникативное разви'!X12+'Социально-коммуникативное разви'!Y12+'Социально-коммуникативное разви'!Z12+'Социально-коммуникативное разви'!AA12+'Физическое развитие'!L11+'Физическое развитие'!P11+'Физическое развитие'!Q11+'Физическое развитие'!R11)/12))))))))))))</f>
        <v/>
      </c>
      <c r="BX11" s="81" t="str">
        <f t="shared" si="5"/>
        <v/>
      </c>
      <c r="BY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Z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A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CB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CC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C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C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C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CG11" s="81" t="str">
        <f>IF('Познавательное развитие'!D12="","",IF('Познавательное развитие'!D12&gt;1.5,"сформирован",IF('Познавательное развитие'!D12&lt;0.5,"не сформирован", "в стадии формирования")))</f>
        <v/>
      </c>
      <c r="CH11" s="81" t="str">
        <f>IF('Познавательное развитие'!E12="","",IF('Познавательное развитие'!E12&gt;1.5,"сформирован",IF('Познавательное развитие'!E12&lt;0.5,"не сформирован", "в стадии формирования")))</f>
        <v/>
      </c>
      <c r="CI11" s="81" t="str">
        <f>IF('Познавательное развитие'!F12="","",IF('Познавательное развитие'!F12&gt;1.5,"сформирован",IF('Познавательное развитие'!F12&lt;0.5,"не сформирован", "в стадии формирования")))</f>
        <v/>
      </c>
      <c r="CJ11" s="81" t="str">
        <f>IF('Познавательное развитие'!G12="","",IF('Познавательное развитие'!G12&gt;1.5,"сформирован",IF('Познавательное развитие'!G12&lt;0.5,"не сформирован", "в стадии формирования")))</f>
        <v/>
      </c>
      <c r="CK11" s="81" t="str">
        <f>IF('Познавательное развитие'!H12="","",IF('Познавательное развитие'!H12&gt;1.5,"сформирован",IF('Познавательное развитие'!H12&lt;0.5,"не сформирован", "в стадии формирования")))</f>
        <v/>
      </c>
      <c r="CL11" s="81" t="str">
        <f>IF('Познавательное развитие'!I12="","",IF('Познавательное развитие'!I12&gt;1.5,"сформирован",IF('Познавательное развитие'!I12&lt;0.5,"не сформирован", "в стадии формирования")))</f>
        <v/>
      </c>
      <c r="CM11" s="81" t="str">
        <f>IF('Познавательное развитие'!J12="","",IF('Познавательное развитие'!J12&gt;1.5,"сформирован",IF('Познавательное развитие'!J12&lt;0.5,"не сформирован", "в стадии формирования")))</f>
        <v/>
      </c>
      <c r="CN11" s="81" t="str">
        <f>IF('Познавательное развитие'!K12="","",IF('Познавательное развитие'!K12&gt;1.5,"сформирован",IF('Познавательное развитие'!K12&lt;0.5,"не сформирован", "в стадии формирования")))</f>
        <v/>
      </c>
      <c r="CO11" s="81" t="str">
        <f>IF('Познавательное развитие'!L12="","",IF('Познавательное развитие'!L12&gt;1.5,"сформирован",IF('Познавательное развитие'!L12&lt;0.5,"не сформирован", "в стадии формирования")))</f>
        <v/>
      </c>
      <c r="CP11" s="81" t="str">
        <f>IF('Познавательное развитие'!M12="","",IF('Познавательное развитие'!M12&gt;1.5,"сформирован",IF('Познавательное развитие'!M12&lt;0.5,"не сформирован", "в стадии формирования")))</f>
        <v/>
      </c>
      <c r="CQ11" s="81" t="str">
        <f>IF('Познавательное развитие'!N12="","",IF('Познавательное развитие'!N12&gt;1.5,"сформирован",IF('Познавательное развитие'!N12&lt;0.5,"не сформирован", "в стадии формирования")))</f>
        <v/>
      </c>
      <c r="CR11" s="81" t="str">
        <f>IF('Познавательное развитие'!O12="","",IF('Познавательное развитие'!O12&gt;1.5,"сформирован",IF('Познавательное развитие'!O12&lt;0.5,"не сформирован", "в стадии формирования")))</f>
        <v/>
      </c>
      <c r="CS11" s="81" t="str">
        <f>IF('Познавательное развитие'!P12="","",IF('Познавательное развитие'!P12&gt;1.5,"сформирован",IF('Познавательное развитие'!P12&lt;0.5,"не сформирован", "в стадии формирования")))</f>
        <v/>
      </c>
      <c r="CT11" s="81" t="str">
        <f>IF('Познавательное развитие'!Q12="","",IF('Познавательное развитие'!Q12&gt;1.5,"сформирован",IF('Познавательное развитие'!Q12&lt;0.5,"не сформирован", "в стадии формирования")))</f>
        <v/>
      </c>
      <c r="CU11" s="81" t="str">
        <f>IF('Речевое развитие'!J11="","",IF('Речевое развитие'!J11&gt;1.5,"сформирован",IF('Речевое развитие'!J11&lt;0.5,"не сформирован", "в стадии формирования")))</f>
        <v/>
      </c>
      <c r="CV11" s="81" t="str">
        <f>IF('Речевое развитие'!K11="","",IF('Речевое развитие'!K11&gt;1.5,"сформирован",IF('Речевое развитие'!K11&lt;0.5,"не сформирован", "в стадии формирования")))</f>
        <v/>
      </c>
      <c r="CW11" s="81" t="str">
        <f>IF('Речевое развитие'!L11="","",IF('Речевое развитие'!L11&gt;1.5,"сформирован",IF('Речевое развитие'!L11&lt;0.5,"не сформирован", "в стадии формирования")))</f>
        <v/>
      </c>
      <c r="CX11" s="165"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CY11" s="134"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разв'!AA12)/26))))))))))))))))))))))))))</f>
        <v/>
      </c>
      <c r="CZ11" s="81" t="str">
        <f t="shared" si="6"/>
        <v/>
      </c>
      <c r="EL11" s="90"/>
    </row>
    <row r="12" spans="1:142">
      <c r="A12" s="295">
        <f>список!A10</f>
        <v>9</v>
      </c>
      <c r="B12" s="163" t="str">
        <f>IF(список!B10="","",список!B10)</f>
        <v/>
      </c>
      <c r="C12" s="81">
        <f>IF(список!C10="","",список!C10)</f>
        <v>0</v>
      </c>
      <c r="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G12" s="81"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H12" s="81"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I12" s="81" t="str">
        <f>IF('Познавательное развитие'!J13="","",IF('Познавательное развитие'!J13&gt;1.5,"сформирован",IF('Познавательное развитие'!J13&lt;0.5,"не сформирован", "в стадии формирования")))</f>
        <v/>
      </c>
      <c r="J12" s="81" t="str">
        <f>IF('Познавательное развитие'!K13="","",IF('Познавательное развитие'!K13&gt;1.5,"сформирован",IF('Познавательное развитие'!K13&lt;0.5,"не сформирован", "в стадии формирования")))</f>
        <v/>
      </c>
      <c r="K12" s="81" t="str">
        <f>IF('Познавательное развитие'!N13="","",IF('Познавательное развитие'!N13&gt;1.5,"сформирован",IF('Познавательное развитие'!N13&lt;0.5,"не сформирован", "в стадии формирования")))</f>
        <v/>
      </c>
      <c r="L12" s="81" t="str">
        <f>IF('Познавательное развитие'!O13="","",IF('Познавательное развитие'!O13&gt;1.5,"сформирован",IF('Познавательное развитие'!O13&lt;0.5,"не сформирован", "в стадии формирования")))</f>
        <v/>
      </c>
      <c r="M12" s="81" t="str">
        <f>IF('Познавательное развитие'!U13="","",IF('Познавательное развитие'!U13&gt;1.5,"сформирован",IF('Познавательное развитие'!U13&lt;0.5,"не сформирован", "в стадии формирования")))</f>
        <v/>
      </c>
      <c r="N12" s="81" t="str">
        <f>IF('Речевое развитие'!G12="","",IF('Речевое развитие'!G12&gt;1.5,"сформирован",IF('Речевое развитие'!G12&lt;0.5,"не сформирован", "в стадии формирования")))</f>
        <v/>
      </c>
      <c r="O12" s="81"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P12" s="134"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разв'!D13)/12))))))))))))</f>
        <v/>
      </c>
      <c r="Q12" s="81" t="str">
        <f t="shared" si="0"/>
        <v/>
      </c>
      <c r="R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S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T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U12" s="81"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V12" s="81"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W12" s="81"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X12" s="81"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Y12" s="81" t="str">
        <f>IF('Познавательное развитие'!T13="","",IF('Познавательное развитие'!T13&gt;1.5,"сформирован",IF('Познавательное развитие'!T13&lt;0.5,"не сформирован", "в стадии формирования")))</f>
        <v/>
      </c>
      <c r="Z12" s="81" t="str">
        <f>IF('Речевое развитие'!G12="","",IF('Речевое развитие'!G12&gt;1.5,"сформирован",IF('Речевое развитие'!G12&lt;0.5,"не сформирован", "в стадии формирования")))</f>
        <v/>
      </c>
      <c r="AA12" s="134"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разви'!U13+'Познавательное развитие'!T13+'Речевое развитие'!G12)/9)))))))))</f>
        <v/>
      </c>
      <c r="AB12" s="81" t="str">
        <f t="shared" si="1"/>
        <v/>
      </c>
      <c r="AC12" s="81"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AD12" s="81" t="str">
        <f>IF('Познавательное развитие'!P13="","",IF('Познавательное развитие'!P13&gt;1.5,"сформирован",IF('Познавательное развитие'!P13&lt;0.5,"не сформирован", "в стадии формирования")))</f>
        <v/>
      </c>
      <c r="AE12" s="81" t="str">
        <f>IF('Речевое развитие'!F12="","",IF('Речевое развитие'!F12&gt;1.5,"сформирован",IF('Речевое развитие'!GG12&lt;0.5,"не сформирован", "в стадии формирования")))</f>
        <v/>
      </c>
      <c r="AF12" s="81" t="str">
        <f>IF('Речевое развитие'!G12="","",IF('Речевое развитие'!G12&gt;1.5,"сформирован",IF('Речевое развитие'!GH12&lt;0.5,"не сформирован", "в стадии формирования")))</f>
        <v/>
      </c>
      <c r="AG12" s="81" t="str">
        <f>IF('Речевое развитие'!M12="","",IF('Речевое развитие'!M12&gt;1.5,"сформирован",IF('Речевое развитие'!M12&lt;0.5,"не сформирован", "в стадии формирования")))</f>
        <v/>
      </c>
      <c r="AH12" s="81" t="str">
        <f>IF('Речевое развитие'!N12="","",IF('Речевое развитие'!N12&gt;1.5,"сформирован",IF('Речевое развитие'!N12&lt;0.5,"не сформирован", "в стадии формирования")))</f>
        <v/>
      </c>
      <c r="AI12" s="81"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AJ12" s="81"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AK12" s="81" t="str">
        <f>IF('Художественно-эстетическое разв'!AB13="","",IF('Художественно-эстетическое разв'!AB13&gt;1.5,"сформирован",IF('Художественно-эстетическое разв'!AB13&lt;0.5,"не сформирован", "в стадии формирования")))</f>
        <v/>
      </c>
      <c r="AL12" s="164"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разв'!AB13)/9)))))))))</f>
        <v/>
      </c>
      <c r="AM12" s="81" t="str">
        <f t="shared" si="2"/>
        <v/>
      </c>
      <c r="AN12" s="81" t="str">
        <f>IF('Познавательное развитие'!V13="","",IF('Познавательное развитие'!V13&gt;1.5,"сформирован",IF('Познавательное развитие'!V13&lt;0.5,"не сформирован", "в стадии формирования")))</f>
        <v/>
      </c>
      <c r="AO12" s="81" t="str">
        <f>IF('Речевое развитие'!D12="","",IF('Речевое развитие'!D12&gt;1.5,"сформирован",IF('Речевое развитие'!D12&lt;0.5,"не сформирован", "в стадии формирования")))</f>
        <v/>
      </c>
      <c r="AP12" s="81" t="str">
        <f>IF('Речевое развитие'!E12="","",IF('Речевое развитие'!E12&gt;1.5,"сформирован",IF('Речевое развитие'!E12&lt;0.5,"не сформирован", "в стадии формирования")))</f>
        <v/>
      </c>
      <c r="AQ12" s="81" t="str">
        <f>IF('Речевое развитие'!F12="","",IF('Речевое развитие'!F12&gt;1.5,"сформирован",IF('Речевое развитие'!F12&lt;0.5,"не сформирован", "в стадии формирования")))</f>
        <v/>
      </c>
      <c r="AR12" s="81" t="str">
        <f>IF('Речевое развитие'!G12="","",IF('Речевое развитие'!G12&gt;1.5,"сформирован",IF('Речевое развитие'!G12&lt;0.5,"не сформирован", "в стадии формирования")))</f>
        <v/>
      </c>
      <c r="AS12" s="81" t="str">
        <f>IF('Речевое развитие'!J12="","",IF('Речевое развитие'!J12&gt;1.5,"сформирован",IF('Речевое развитие'!J12&lt;0.5,"не сформирован", "в стадии формирования")))</f>
        <v/>
      </c>
      <c r="AT12" s="81" t="str">
        <f>IF('Речевое развитие'!M12="","",IF('Речевое развитие'!M12&gt;1.5,"сформирован",IF('Речевое развитие'!M12&lt;0.5,"не сформирован", "в стадии формирования")))</f>
        <v/>
      </c>
      <c r="AU12" s="134" t="str">
        <f>IF('Познавательное развитие'!V13="","",IF('Речевое развитие'!D12="","",IF('Речевое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развитие'!E12+'Речевое развитие'!F12+'Речевое развитие'!G12+'Речевое развитие'!J12+'Речевое развитие'!M12)/7)))))))</f>
        <v/>
      </c>
      <c r="AV12" s="81" t="str">
        <f t="shared" si="3"/>
        <v/>
      </c>
      <c r="AW12" s="97" t="str">
        <f>IF('Художественно-эстетическое разв'!M13="","",IF('Художественно-эстетическое разв'!M13&gt;1.5,"сформирован",IF('Художественно-эстетическое разв'!M13&lt;0.5,"не сформирован", "в стадии формирования")))</f>
        <v/>
      </c>
      <c r="AX12" s="97" t="str">
        <f>IF('Художественно-эстетическое разв'!N13="","",IF('Художественно-эстетическое разв'!N13&gt;1.5,"сформирован",IF('Художественно-эстетическое разв'!N13&lt;0.5,"не сформирован", "в стадии формирования")))</f>
        <v/>
      </c>
      <c r="AY12" s="165" t="str">
        <f>IF('Художественно-эстетическое разв'!V13="","",IF('Художественно-эстетическое разв'!V13&gt;1.5,"сформирован",IF('Художественно-эстетическое разв'!V13&lt;0.5,"не сформирован", "в стадии формирования")))</f>
        <v/>
      </c>
      <c r="AZ12" s="97" t="str">
        <f>IF('Физическое развитие'!D12="","",IF('Физическое развитие'!D12&gt;1.5,"сформирован",IF('Физическое развитие'!D12&lt;0.5,"не сформирован", "в стадии формирования")))</f>
        <v/>
      </c>
      <c r="BA12" s="97" t="str">
        <f>IF('Физическое развитие'!E12="","",IF('Физическое развитие'!E12&gt;1.5,"сформирован",IF('Физическое развитие'!E12&lt;0.5,"не сформирован", "в стадии формирования")))</f>
        <v/>
      </c>
      <c r="BB12" s="97" t="str">
        <f>IF('Физическое развитие'!F12="","",IF('Физическое развитие'!F12&gt;1.5,"сформирован",IF('Физическое развитие'!F12&lt;0.5,"не сформирован", "в стадии формирования")))</f>
        <v/>
      </c>
      <c r="BC12" s="97" t="str">
        <f>IF('Физическое развитие'!G12="","",IF('Физическое развитие'!G12&gt;1.5,"сформирован",IF('Физическое развитие'!G12&lt;0.5,"не сформирован", "в стадии формирования")))</f>
        <v/>
      </c>
      <c r="BD12" s="97" t="str">
        <f>IF('Физическое развитие'!H12="","",IF('Физическое развитие'!H12&gt;1.5,"сформирован",IF('Физическое развитие'!H12&lt;0.5,"не сформирован", "в стадии формирования")))</f>
        <v/>
      </c>
      <c r="BE12" s="97" t="str">
        <f>IF('Физическое развитие'!I12="","",IF('Физическое развитие'!I12&gt;1.5,"сформирован",IF('Физическое развитие'!I12&lt;0.5,"не сформирован", "в стадии формирования")))</f>
        <v/>
      </c>
      <c r="BF12" s="97" t="str">
        <f>IF('Физическое развитие'!J12="","",IF('Физическое развитие'!J12&gt;1.5,"сформирован",IF('Физическое развитие'!J12&lt;0.5,"не сформирован", "в стадии формирования")))</f>
        <v/>
      </c>
      <c r="BG12" s="97" t="str">
        <f>IF('Физическое развитие'!K12="","",IF('Физическое развитие'!K12&gt;1.5,"сформирован",IF('Физическое развитие'!K12&lt;0.5,"не сформирован", "в стадии формирования")))</f>
        <v/>
      </c>
      <c r="BH12" s="97" t="str">
        <f>IF('Физическое развитие'!L12="","",IF('Физическое развитие'!L12&gt;1.5,"сформирован",IF('Физическое развитие'!L12&lt;0.5,"не сформирован", "в стадии формирования")))</f>
        <v/>
      </c>
      <c r="BI12" s="134"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развитие'!M12)/12))))))))))))</f>
        <v/>
      </c>
      <c r="BJ12" s="81" t="str">
        <f t="shared" si="4"/>
        <v/>
      </c>
      <c r="BK12" s="81"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BL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M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BN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BO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BP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BQ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BR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BS12" s="81" t="str">
        <f>IF('Физическое развитие'!L12="","",IF('Физическое развитие'!L12&gt;1.5,"сформирован",IF('Физическое развитие'!L12&lt;0.5,"не сформирован", "в стадии формирования")))</f>
        <v/>
      </c>
      <c r="BT12" s="81" t="str">
        <f>IF('Физическое развитие'!M12="","",IF('Физическое развитие'!M12&gt;1.5,"сформирован",IF('Физическое развитие'!M12&lt;0.5,"не сформирован", "в стадии формирования")))</f>
        <v/>
      </c>
      <c r="BU12" s="81" t="str">
        <f>IF('Физическое развитие'!N12="","",IF('Физическое развитие'!N12&gt;1.5,"сформирован",IF('Физическое развитие'!N12&lt;0.5,"не сформирован", "в стадии формирования")))</f>
        <v/>
      </c>
      <c r="BV12" s="81" t="str">
        <f>IF('Физическое развитие'!O12="","",IF('Физическое развитие'!O12&gt;1.5,"сформирован",IF('Физическое развитие'!O12&lt;0.5,"не сформирован", "в стадии формирования")))</f>
        <v/>
      </c>
      <c r="BW12" s="134" t="str">
        <f>IF('Социально-коммуникативное разви'!D13="","",IF('Социально-коммуникативное разви'!G13="","",IF('Социально-коммуникативное разви'!K13="","",IF('Социально-коммуникативное разви'!M13="","",IF('Социально-коммуникативное разви'!X13="","",IF('Социально-коммуникативное разви'!Y13="","",IF('Социально-коммуникативное разви'!Z13="","",IF('Социально-коммуникативное разви'!AA13="","",IF('Физическое развитие'!L12="","",IF('Физическое развитие'!P12="","",IF('Физическое развитие'!Q12="","",IF('Физическое развитие'!R12="","",('Социально-коммуникативное разви'!D13+'Социально-коммуникативное разви'!G13+'Социально-коммуникативное разви'!K13+'Социально-коммуникативное разви'!M13+'Социально-коммуникативное разви'!X13+'Социально-коммуникативное разви'!Y13+'Социально-коммуникативное разви'!Z13+'Социально-коммуникативное разви'!AA13+'Физическое развитие'!L12+'Физическое развитие'!P12+'Физическое развитие'!Q12+'Физическое развитие'!R12)/12))))))))))))</f>
        <v/>
      </c>
      <c r="BX12" s="81" t="str">
        <f t="shared" si="5"/>
        <v/>
      </c>
      <c r="BY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Z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A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CB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CC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C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C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C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CG12" s="81" t="str">
        <f>IF('Познавательное развитие'!D13="","",IF('Познавательное развитие'!D13&gt;1.5,"сформирован",IF('Познавательное развитие'!D13&lt;0.5,"не сформирован", "в стадии формирования")))</f>
        <v/>
      </c>
      <c r="CH12" s="81" t="str">
        <f>IF('Познавательное развитие'!E13="","",IF('Познавательное развитие'!E13&gt;1.5,"сформирован",IF('Познавательное развитие'!E13&lt;0.5,"не сформирован", "в стадии формирования")))</f>
        <v/>
      </c>
      <c r="CI12" s="81" t="str">
        <f>IF('Познавательное развитие'!F13="","",IF('Познавательное развитие'!F13&gt;1.5,"сформирован",IF('Познавательное развитие'!F13&lt;0.5,"не сформирован", "в стадии формирования")))</f>
        <v/>
      </c>
      <c r="CJ12" s="81" t="str">
        <f>IF('Познавательное развитие'!G13="","",IF('Познавательное развитие'!G13&gt;1.5,"сформирован",IF('Познавательное развитие'!G13&lt;0.5,"не сформирован", "в стадии формирования")))</f>
        <v/>
      </c>
      <c r="CK12" s="81" t="str">
        <f>IF('Познавательное развитие'!H13="","",IF('Познавательное развитие'!H13&gt;1.5,"сформирован",IF('Познавательное развитие'!H13&lt;0.5,"не сформирован", "в стадии формирования")))</f>
        <v/>
      </c>
      <c r="CL12" s="81" t="str">
        <f>IF('Познавательное развитие'!I13="","",IF('Познавательное развитие'!I13&gt;1.5,"сформирован",IF('Познавательное развитие'!I13&lt;0.5,"не сформирован", "в стадии формирования")))</f>
        <v/>
      </c>
      <c r="CM12" s="81" t="str">
        <f>IF('Познавательное развитие'!J13="","",IF('Познавательное развитие'!J13&gt;1.5,"сформирован",IF('Познавательное развитие'!J13&lt;0.5,"не сформирован", "в стадии формирования")))</f>
        <v/>
      </c>
      <c r="CN12" s="81" t="str">
        <f>IF('Познавательное развитие'!K13="","",IF('Познавательное развитие'!K13&gt;1.5,"сформирован",IF('Познавательное развитие'!K13&lt;0.5,"не сформирован", "в стадии формирования")))</f>
        <v/>
      </c>
      <c r="CO12" s="81" t="str">
        <f>IF('Познавательное развитие'!L13="","",IF('Познавательное развитие'!L13&gt;1.5,"сформирован",IF('Познавательное развитие'!L13&lt;0.5,"не сформирован", "в стадии формирования")))</f>
        <v/>
      </c>
      <c r="CP12" s="81" t="str">
        <f>IF('Познавательное развитие'!M13="","",IF('Познавательное развитие'!M13&gt;1.5,"сформирован",IF('Познавательное развитие'!M13&lt;0.5,"не сформирован", "в стадии формирования")))</f>
        <v/>
      </c>
      <c r="CQ12" s="81" t="str">
        <f>IF('Познавательное развитие'!N13="","",IF('Познавательное развитие'!N13&gt;1.5,"сформирован",IF('Познавательное развитие'!N13&lt;0.5,"не сформирован", "в стадии формирования")))</f>
        <v/>
      </c>
      <c r="CR12" s="81" t="str">
        <f>IF('Познавательное развитие'!O13="","",IF('Познавательное развитие'!O13&gt;1.5,"сформирован",IF('Познавательное развитие'!O13&lt;0.5,"не сформирован", "в стадии формирования")))</f>
        <v/>
      </c>
      <c r="CS12" s="81" t="str">
        <f>IF('Познавательное развитие'!P13="","",IF('Познавательное развитие'!P13&gt;1.5,"сформирован",IF('Познавательное развитие'!P13&lt;0.5,"не сформирован", "в стадии формирования")))</f>
        <v/>
      </c>
      <c r="CT12" s="81" t="str">
        <f>IF('Познавательное развитие'!Q13="","",IF('Познавательное развитие'!Q13&gt;1.5,"сформирован",IF('Познавательное развитие'!Q13&lt;0.5,"не сформирован", "в стадии формирования")))</f>
        <v/>
      </c>
      <c r="CU12" s="81" t="str">
        <f>IF('Речевое развитие'!J12="","",IF('Речевое развитие'!J12&gt;1.5,"сформирован",IF('Речевое развитие'!J12&lt;0.5,"не сформирован", "в стадии формирования")))</f>
        <v/>
      </c>
      <c r="CV12" s="81" t="str">
        <f>IF('Речевое развитие'!K12="","",IF('Речевое развитие'!K12&gt;1.5,"сформирован",IF('Речевое развитие'!K12&lt;0.5,"не сформирован", "в стадии формирования")))</f>
        <v/>
      </c>
      <c r="CW12" s="81" t="str">
        <f>IF('Речевое развитие'!L12="","",IF('Речевое развитие'!L12&gt;1.5,"сформирован",IF('Речевое развитие'!L12&lt;0.5,"не сформирован", "в стадии формирования")))</f>
        <v/>
      </c>
      <c r="CX12" s="165"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CY12" s="134"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разв'!AA13)/26))))))))))))))))))))))))))</f>
        <v/>
      </c>
      <c r="CZ12" s="81" t="str">
        <f t="shared" si="6"/>
        <v/>
      </c>
      <c r="EL12" s="90"/>
    </row>
    <row r="13" spans="1:142">
      <c r="A13" s="295">
        <f>список!A11</f>
        <v>10</v>
      </c>
      <c r="B13" s="163" t="str">
        <f>IF(список!B11="","",список!B11)</f>
        <v/>
      </c>
      <c r="C13" s="81">
        <f>IF(список!C11="","",список!C11)</f>
        <v>0</v>
      </c>
      <c r="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G13" s="81"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H13" s="81"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I13" s="81" t="str">
        <f>IF('Познавательное развитие'!J14="","",IF('Познавательное развитие'!J14&gt;1.5,"сформирован",IF('Познавательное развитие'!J14&lt;0.5,"не сформирован", "в стадии формирования")))</f>
        <v/>
      </c>
      <c r="J13" s="81" t="str">
        <f>IF('Познавательное развитие'!K14="","",IF('Познавательное развитие'!K14&gt;1.5,"сформирован",IF('Познавательное развитие'!K14&lt;0.5,"не сформирован", "в стадии формирования")))</f>
        <v/>
      </c>
      <c r="K13" s="81" t="str">
        <f>IF('Познавательное развитие'!N14="","",IF('Познавательное развитие'!N14&gt;1.5,"сформирован",IF('Познавательное развитие'!N14&lt;0.5,"не сформирован", "в стадии формирования")))</f>
        <v/>
      </c>
      <c r="L13" s="81" t="str">
        <f>IF('Познавательное развитие'!O14="","",IF('Познавательное развитие'!O14&gt;1.5,"сформирован",IF('Познавательное развитие'!O14&lt;0.5,"не сформирован", "в стадии формирования")))</f>
        <v/>
      </c>
      <c r="M13" s="81" t="str">
        <f>IF('Познавательное развитие'!U14="","",IF('Познавательное развитие'!U14&gt;1.5,"сформирован",IF('Познавательное развитие'!U14&lt;0.5,"не сформирован", "в стадии формирования")))</f>
        <v/>
      </c>
      <c r="N13" s="81" t="str">
        <f>IF('Речевое развитие'!G13="","",IF('Речевое развитие'!G13&gt;1.5,"сформирован",IF('Речевое развитие'!G13&lt;0.5,"не сформирован", "в стадии формирования")))</f>
        <v/>
      </c>
      <c r="O13" s="81"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P13" s="134"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разв'!D14)/12))))))))))))</f>
        <v/>
      </c>
      <c r="Q13" s="81" t="str">
        <f t="shared" si="0"/>
        <v/>
      </c>
      <c r="R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S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T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U13" s="81"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V13" s="81"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W13" s="81"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X13" s="81"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Y13" s="81" t="str">
        <f>IF('Познавательное развитие'!T14="","",IF('Познавательное развитие'!T14&gt;1.5,"сформирован",IF('Познавательное развитие'!T14&lt;0.5,"не сформирован", "в стадии формирования")))</f>
        <v/>
      </c>
      <c r="Z13" s="81" t="str">
        <f>IF('Речевое развитие'!G13="","",IF('Речевое развитие'!G13&gt;1.5,"сформирован",IF('Речевое развитие'!G13&lt;0.5,"не сформирован", "в стадии формирования")))</f>
        <v/>
      </c>
      <c r="AA13" s="134"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разви'!U14+'Познавательное развитие'!T14+'Речевое развитие'!G13)/9)))))))))</f>
        <v/>
      </c>
      <c r="AB13" s="81" t="str">
        <f t="shared" si="1"/>
        <v/>
      </c>
      <c r="AC13" s="81"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AD13" s="81" t="str">
        <f>IF('Познавательное развитие'!P14="","",IF('Познавательное развитие'!P14&gt;1.5,"сформирован",IF('Познавательное развитие'!P14&lt;0.5,"не сформирован", "в стадии формирования")))</f>
        <v/>
      </c>
      <c r="AE13" s="81" t="str">
        <f>IF('Речевое развитие'!F13="","",IF('Речевое развитие'!F13&gt;1.5,"сформирован",IF('Речевое развитие'!GG13&lt;0.5,"не сформирован", "в стадии формирования")))</f>
        <v/>
      </c>
      <c r="AF13" s="81" t="str">
        <f>IF('Речевое развитие'!G13="","",IF('Речевое развитие'!G13&gt;1.5,"сформирован",IF('Речевое развитие'!GH13&lt;0.5,"не сформирован", "в стадии формирования")))</f>
        <v/>
      </c>
      <c r="AG13" s="81" t="str">
        <f>IF('Речевое развитие'!M13="","",IF('Речевое развитие'!M13&gt;1.5,"сформирован",IF('Речевое развитие'!M13&lt;0.5,"не сформирован", "в стадии формирования")))</f>
        <v/>
      </c>
      <c r="AH13" s="81" t="str">
        <f>IF('Речевое развитие'!N13="","",IF('Речевое развитие'!N13&gt;1.5,"сформирован",IF('Речевое развитие'!N13&lt;0.5,"не сформирован", "в стадии формирования")))</f>
        <v/>
      </c>
      <c r="AI13" s="81"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AJ13" s="81"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AK13" s="81" t="str">
        <f>IF('Художественно-эстетическое разв'!AB14="","",IF('Художественно-эстетическое разв'!AB14&gt;1.5,"сформирован",IF('Художественно-эстетическое разв'!AB14&lt;0.5,"не сформирован", "в стадии формирования")))</f>
        <v/>
      </c>
      <c r="AL13" s="164"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разв'!AB14)/9)))))))))</f>
        <v/>
      </c>
      <c r="AM13" s="81" t="str">
        <f t="shared" si="2"/>
        <v/>
      </c>
      <c r="AN13" s="81" t="str">
        <f>IF('Познавательное развитие'!V14="","",IF('Познавательное развитие'!V14&gt;1.5,"сформирован",IF('Познавательное развитие'!V14&lt;0.5,"не сформирован", "в стадии формирования")))</f>
        <v/>
      </c>
      <c r="AO13" s="81" t="str">
        <f>IF('Речевое развитие'!D13="","",IF('Речевое развитие'!D13&gt;1.5,"сформирован",IF('Речевое развитие'!D13&lt;0.5,"не сформирован", "в стадии формирования")))</f>
        <v/>
      </c>
      <c r="AP13" s="81" t="str">
        <f>IF('Речевое развитие'!E13="","",IF('Речевое развитие'!E13&gt;1.5,"сформирован",IF('Речевое развитие'!E13&lt;0.5,"не сформирован", "в стадии формирования")))</f>
        <v/>
      </c>
      <c r="AQ13" s="81" t="str">
        <f>IF('Речевое развитие'!F13="","",IF('Речевое развитие'!F13&gt;1.5,"сформирован",IF('Речевое развитие'!F13&lt;0.5,"не сформирован", "в стадии формирования")))</f>
        <v/>
      </c>
      <c r="AR13" s="81" t="str">
        <f>IF('Речевое развитие'!G13="","",IF('Речевое развитие'!G13&gt;1.5,"сформирован",IF('Речевое развитие'!G13&lt;0.5,"не сформирован", "в стадии формирования")))</f>
        <v/>
      </c>
      <c r="AS13" s="81" t="str">
        <f>IF('Речевое развитие'!J13="","",IF('Речевое развитие'!J13&gt;1.5,"сформирован",IF('Речевое развитие'!J13&lt;0.5,"не сформирован", "в стадии формирования")))</f>
        <v/>
      </c>
      <c r="AT13" s="81" t="str">
        <f>IF('Речевое развитие'!M13="","",IF('Речевое развитие'!M13&gt;1.5,"сформирован",IF('Речевое развитие'!M13&lt;0.5,"не сформирован", "в стадии формирования")))</f>
        <v/>
      </c>
      <c r="AU13" s="134" t="str">
        <f>IF('Познавательное развитие'!V14="","",IF('Речевое развитие'!D13="","",IF('Речевое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развитие'!E13+'Речевое развитие'!F13+'Речевое развитие'!G13+'Речевое развитие'!J13+'Речевое развитие'!M13)/7)))))))</f>
        <v/>
      </c>
      <c r="AV13" s="81" t="str">
        <f t="shared" si="3"/>
        <v/>
      </c>
      <c r="AW13" s="97" t="str">
        <f>IF('Художественно-эстетическое разв'!M14="","",IF('Художественно-эстетическое разв'!M14&gt;1.5,"сформирован",IF('Художественно-эстетическое разв'!M14&lt;0.5,"не сформирован", "в стадии формирования")))</f>
        <v/>
      </c>
      <c r="AX13" s="97" t="str">
        <f>IF('Художественно-эстетическое разв'!N14="","",IF('Художественно-эстетическое разв'!N14&gt;1.5,"сформирован",IF('Художественно-эстетическое разв'!N14&lt;0.5,"не сформирован", "в стадии формирования")))</f>
        <v/>
      </c>
      <c r="AY13" s="165" t="str">
        <f>IF('Художественно-эстетическое разв'!V14="","",IF('Художественно-эстетическое разв'!V14&gt;1.5,"сформирован",IF('Художественно-эстетическое разв'!V14&lt;0.5,"не сформирован", "в стадии формирования")))</f>
        <v/>
      </c>
      <c r="AZ13" s="97" t="str">
        <f>IF('Физическое развитие'!D13="","",IF('Физическое развитие'!D13&gt;1.5,"сформирован",IF('Физическое развитие'!D13&lt;0.5,"не сформирован", "в стадии формирования")))</f>
        <v/>
      </c>
      <c r="BA13" s="97" t="str">
        <f>IF('Физическое развитие'!E13="","",IF('Физическое развитие'!E13&gt;1.5,"сформирован",IF('Физическое развитие'!E13&lt;0.5,"не сформирован", "в стадии формирования")))</f>
        <v/>
      </c>
      <c r="BB13" s="97" t="str">
        <f>IF('Физическое развитие'!F13="","",IF('Физическое развитие'!F13&gt;1.5,"сформирован",IF('Физическое развитие'!F13&lt;0.5,"не сформирован", "в стадии формирования")))</f>
        <v/>
      </c>
      <c r="BC13" s="97" t="str">
        <f>IF('Физическое развитие'!G13="","",IF('Физическое развитие'!G13&gt;1.5,"сформирован",IF('Физическое развитие'!G13&lt;0.5,"не сформирован", "в стадии формирования")))</f>
        <v/>
      </c>
      <c r="BD13" s="97" t="str">
        <f>IF('Физическое развитие'!H13="","",IF('Физическое развитие'!H13&gt;1.5,"сформирован",IF('Физическое развитие'!H13&lt;0.5,"не сформирован", "в стадии формирования")))</f>
        <v/>
      </c>
      <c r="BE13" s="97" t="str">
        <f>IF('Физическое развитие'!I13="","",IF('Физическое развитие'!I13&gt;1.5,"сформирован",IF('Физическое развитие'!I13&lt;0.5,"не сформирован", "в стадии формирования")))</f>
        <v/>
      </c>
      <c r="BF13" s="97" t="str">
        <f>IF('Физическое развитие'!J13="","",IF('Физическое развитие'!J13&gt;1.5,"сформирован",IF('Физическое развитие'!J13&lt;0.5,"не сформирован", "в стадии формирования")))</f>
        <v/>
      </c>
      <c r="BG13" s="97" t="str">
        <f>IF('Физическое развитие'!K13="","",IF('Физическое развитие'!K13&gt;1.5,"сформирован",IF('Физическое развитие'!K13&lt;0.5,"не сформирован", "в стадии формирования")))</f>
        <v/>
      </c>
      <c r="BH13" s="97" t="str">
        <f>IF('Физическое развитие'!L13="","",IF('Физическое развитие'!L13&gt;1.5,"сформирован",IF('Физическое развитие'!L13&lt;0.5,"не сформирован", "в стадии формирования")))</f>
        <v/>
      </c>
      <c r="BI13" s="134"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развитие'!M13)/12))))))))))))</f>
        <v/>
      </c>
      <c r="BJ13" s="81" t="str">
        <f t="shared" si="4"/>
        <v/>
      </c>
      <c r="BK13" s="81"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BL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M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BN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BO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BP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BQ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BR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BS13" s="81" t="str">
        <f>IF('Физическое развитие'!L13="","",IF('Физическое развитие'!L13&gt;1.5,"сформирован",IF('Физическое развитие'!L13&lt;0.5,"не сформирован", "в стадии формирования")))</f>
        <v/>
      </c>
      <c r="BT13" s="81" t="str">
        <f>IF('Физическое развитие'!M13="","",IF('Физическое развитие'!M13&gt;1.5,"сформирован",IF('Физическое развитие'!M13&lt;0.5,"не сформирован", "в стадии формирования")))</f>
        <v/>
      </c>
      <c r="BU13" s="81" t="str">
        <f>IF('Физическое развитие'!N13="","",IF('Физическое развитие'!N13&gt;1.5,"сформирован",IF('Физическое развитие'!N13&lt;0.5,"не сформирован", "в стадии формирования")))</f>
        <v/>
      </c>
      <c r="BV13" s="81" t="str">
        <f>IF('Физическое развитие'!O13="","",IF('Физическое развитие'!O13&gt;1.5,"сформирован",IF('Физическое развитие'!O13&lt;0.5,"не сформирован", "в стадии формирования")))</f>
        <v/>
      </c>
      <c r="BW13" s="134" t="str">
        <f>IF('Социально-коммуникативное разви'!D14="","",IF('Социально-коммуникативное разви'!G14="","",IF('Социально-коммуникативное разви'!K14="","",IF('Социально-коммуникативное разви'!M14="","",IF('Социально-коммуникативное разви'!X14="","",IF('Социально-коммуникативное разви'!Y14="","",IF('Социально-коммуникативное разви'!Z14="","",IF('Социально-коммуникативное разви'!AA14="","",IF('Физическое развитие'!L13="","",IF('Физическое развитие'!P13="","",IF('Физическое развитие'!Q13="","",IF('Физическое развитие'!R13="","",('Социально-коммуникативное разви'!D14+'Социально-коммуникативное разви'!G14+'Социально-коммуникативное разви'!K14+'Социально-коммуникативное разви'!M14+'Социально-коммуникативное разви'!X14+'Социально-коммуникативное разви'!Y14+'Социально-коммуникативное разви'!Z14+'Социально-коммуникативное разви'!AA14+'Физическое развитие'!L13+'Физическое развитие'!P13+'Физическое развитие'!Q13+'Физическое развитие'!R13)/12))))))))))))</f>
        <v/>
      </c>
      <c r="BX13" s="81" t="str">
        <f t="shared" si="5"/>
        <v/>
      </c>
      <c r="BY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Z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A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CB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CC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C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C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C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CG13" s="81" t="str">
        <f>IF('Познавательное развитие'!D14="","",IF('Познавательное развитие'!D14&gt;1.5,"сформирован",IF('Познавательное развитие'!D14&lt;0.5,"не сформирован", "в стадии формирования")))</f>
        <v/>
      </c>
      <c r="CH13" s="81" t="str">
        <f>IF('Познавательное развитие'!E14="","",IF('Познавательное развитие'!E14&gt;1.5,"сформирован",IF('Познавательное развитие'!E14&lt;0.5,"не сформирован", "в стадии формирования")))</f>
        <v/>
      </c>
      <c r="CI13" s="81" t="str">
        <f>IF('Познавательное развитие'!F14="","",IF('Познавательное развитие'!F14&gt;1.5,"сформирован",IF('Познавательное развитие'!F14&lt;0.5,"не сформирован", "в стадии формирования")))</f>
        <v/>
      </c>
      <c r="CJ13" s="81" t="str">
        <f>IF('Познавательное развитие'!G14="","",IF('Познавательное развитие'!G14&gt;1.5,"сформирован",IF('Познавательное развитие'!G14&lt;0.5,"не сформирован", "в стадии формирования")))</f>
        <v/>
      </c>
      <c r="CK13" s="81" t="str">
        <f>IF('Познавательное развитие'!H14="","",IF('Познавательное развитие'!H14&gt;1.5,"сформирован",IF('Познавательное развитие'!H14&lt;0.5,"не сформирован", "в стадии формирования")))</f>
        <v/>
      </c>
      <c r="CL13" s="81" t="str">
        <f>IF('Познавательное развитие'!I14="","",IF('Познавательное развитие'!I14&gt;1.5,"сформирован",IF('Познавательное развитие'!I14&lt;0.5,"не сформирован", "в стадии формирования")))</f>
        <v/>
      </c>
      <c r="CM13" s="81" t="str">
        <f>IF('Познавательное развитие'!J14="","",IF('Познавательное развитие'!J14&gt;1.5,"сформирован",IF('Познавательное развитие'!J14&lt;0.5,"не сформирован", "в стадии формирования")))</f>
        <v/>
      </c>
      <c r="CN13" s="81" t="str">
        <f>IF('Познавательное развитие'!K14="","",IF('Познавательное развитие'!K14&gt;1.5,"сформирован",IF('Познавательное развитие'!K14&lt;0.5,"не сформирован", "в стадии формирования")))</f>
        <v/>
      </c>
      <c r="CO13" s="81" t="str">
        <f>IF('Познавательное развитие'!L14="","",IF('Познавательное развитие'!L14&gt;1.5,"сформирован",IF('Познавательное развитие'!L14&lt;0.5,"не сформирован", "в стадии формирования")))</f>
        <v/>
      </c>
      <c r="CP13" s="81" t="str">
        <f>IF('Познавательное развитие'!M14="","",IF('Познавательное развитие'!M14&gt;1.5,"сформирован",IF('Познавательное развитие'!M14&lt;0.5,"не сформирован", "в стадии формирования")))</f>
        <v/>
      </c>
      <c r="CQ13" s="81" t="str">
        <f>IF('Познавательное развитие'!N14="","",IF('Познавательное развитие'!N14&gt;1.5,"сформирован",IF('Познавательное развитие'!N14&lt;0.5,"не сформирован", "в стадии формирования")))</f>
        <v/>
      </c>
      <c r="CR13" s="81" t="str">
        <f>IF('Познавательное развитие'!O14="","",IF('Познавательное развитие'!O14&gt;1.5,"сформирован",IF('Познавательное развитие'!O14&lt;0.5,"не сформирован", "в стадии формирования")))</f>
        <v/>
      </c>
      <c r="CS13" s="81" t="str">
        <f>IF('Познавательное развитие'!P14="","",IF('Познавательное развитие'!P14&gt;1.5,"сформирован",IF('Познавательное развитие'!P14&lt;0.5,"не сформирован", "в стадии формирования")))</f>
        <v/>
      </c>
      <c r="CT13" s="81" t="str">
        <f>IF('Познавательное развитие'!Q14="","",IF('Познавательное развитие'!Q14&gt;1.5,"сформирован",IF('Познавательное развитие'!Q14&lt;0.5,"не сформирован", "в стадии формирования")))</f>
        <v/>
      </c>
      <c r="CU13" s="81" t="str">
        <f>IF('Речевое развитие'!J13="","",IF('Речевое развитие'!J13&gt;1.5,"сформирован",IF('Речевое развитие'!J13&lt;0.5,"не сформирован", "в стадии формирования")))</f>
        <v/>
      </c>
      <c r="CV13" s="81" t="str">
        <f>IF('Речевое развитие'!K13="","",IF('Речевое развитие'!K13&gt;1.5,"сформирован",IF('Речевое развитие'!K13&lt;0.5,"не сформирован", "в стадии формирования")))</f>
        <v/>
      </c>
      <c r="CW13" s="81" t="str">
        <f>IF('Речевое развитие'!L13="","",IF('Речевое развитие'!L13&gt;1.5,"сформирован",IF('Речевое развитие'!L13&lt;0.5,"не сформирован", "в стадии формирования")))</f>
        <v/>
      </c>
      <c r="CX13" s="165"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CY13" s="134"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разв'!AA14)/26))))))))))))))))))))))))))</f>
        <v/>
      </c>
      <c r="CZ13" s="81" t="str">
        <f t="shared" si="6"/>
        <v/>
      </c>
      <c r="EL13" s="90"/>
    </row>
    <row r="14" spans="1:142">
      <c r="A14" s="295">
        <f>список!A12</f>
        <v>11</v>
      </c>
      <c r="B14" s="163" t="str">
        <f>IF(список!B12="","",список!B12)</f>
        <v/>
      </c>
      <c r="C14" s="81">
        <f>IF(список!C12="","",список!C12)</f>
        <v>0</v>
      </c>
      <c r="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G14" s="81"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H14" s="81"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I14" s="81" t="str">
        <f>IF('Познавательное развитие'!J15="","",IF('Познавательное развитие'!J15&gt;1.5,"сформирован",IF('Познавательное развитие'!J15&lt;0.5,"не сформирован", "в стадии формирования")))</f>
        <v/>
      </c>
      <c r="J14" s="81" t="str">
        <f>IF('Познавательное развитие'!K15="","",IF('Познавательное развитие'!K15&gt;1.5,"сформирован",IF('Познавательное развитие'!K15&lt;0.5,"не сформирован", "в стадии формирования")))</f>
        <v/>
      </c>
      <c r="K14" s="81" t="str">
        <f>IF('Познавательное развитие'!N15="","",IF('Познавательное развитие'!N15&gt;1.5,"сформирован",IF('Познавательное развитие'!N15&lt;0.5,"не сформирован", "в стадии формирования")))</f>
        <v/>
      </c>
      <c r="L14" s="81" t="str">
        <f>IF('Познавательное развитие'!O15="","",IF('Познавательное развитие'!O15&gt;1.5,"сформирован",IF('Познавательное развитие'!O15&lt;0.5,"не сформирован", "в стадии формирования")))</f>
        <v/>
      </c>
      <c r="M14" s="81" t="str">
        <f>IF('Познавательное развитие'!U15="","",IF('Познавательное развитие'!U15&gt;1.5,"сформирован",IF('Познавательное развитие'!U15&lt;0.5,"не сформирован", "в стадии формирования")))</f>
        <v/>
      </c>
      <c r="N14" s="81" t="str">
        <f>IF('Речевое развитие'!G14="","",IF('Речевое развитие'!G14&gt;1.5,"сформирован",IF('Речевое развитие'!G14&lt;0.5,"не сформирован", "в стадии формирования")))</f>
        <v/>
      </c>
      <c r="O14" s="81"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P14" s="134"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разв'!D15)/12))))))))))))</f>
        <v/>
      </c>
      <c r="Q14" s="81" t="str">
        <f t="shared" si="0"/>
        <v/>
      </c>
      <c r="R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S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T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U14" s="81"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V14" s="81"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W14" s="81"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X14" s="81"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Y14" s="81" t="str">
        <f>IF('Познавательное развитие'!T15="","",IF('Познавательное развитие'!T15&gt;1.5,"сформирован",IF('Познавательное развитие'!T15&lt;0.5,"не сформирован", "в стадии формирования")))</f>
        <v/>
      </c>
      <c r="Z14" s="81" t="str">
        <f>IF('Речевое развитие'!G14="","",IF('Речевое развитие'!G14&gt;1.5,"сформирован",IF('Речевое развитие'!G14&lt;0.5,"не сформирован", "в стадии формирования")))</f>
        <v/>
      </c>
      <c r="AA14" s="134"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разви'!U15+'Познавательное развитие'!T15+'Речевое развитие'!G14)/9)))))))))</f>
        <v/>
      </c>
      <c r="AB14" s="81" t="str">
        <f t="shared" si="1"/>
        <v/>
      </c>
      <c r="AC14" s="81"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AD14" s="81" t="str">
        <f>IF('Познавательное развитие'!P15="","",IF('Познавательное развитие'!P15&gt;1.5,"сформирован",IF('Познавательное развитие'!P15&lt;0.5,"не сформирован", "в стадии формирования")))</f>
        <v/>
      </c>
      <c r="AE14" s="81" t="str">
        <f>IF('Речевое развитие'!F14="","",IF('Речевое развитие'!F14&gt;1.5,"сформирован",IF('Речевое развитие'!GG14&lt;0.5,"не сформирован", "в стадии формирования")))</f>
        <v/>
      </c>
      <c r="AF14" s="81" t="str">
        <f>IF('Речевое развитие'!G14="","",IF('Речевое развитие'!G14&gt;1.5,"сформирован",IF('Речевое развитие'!GH14&lt;0.5,"не сформирован", "в стадии формирования")))</f>
        <v/>
      </c>
      <c r="AG14" s="81" t="str">
        <f>IF('Речевое развитие'!M14="","",IF('Речевое развитие'!M14&gt;1.5,"сформирован",IF('Речевое развитие'!M14&lt;0.5,"не сформирован", "в стадии формирования")))</f>
        <v/>
      </c>
      <c r="AH14" s="81" t="str">
        <f>IF('Речевое развитие'!N14="","",IF('Речевое развитие'!N14&gt;1.5,"сформирован",IF('Речевое развитие'!N14&lt;0.5,"не сформирован", "в стадии формирования")))</f>
        <v/>
      </c>
      <c r="AI14" s="81"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AJ14" s="81"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AK14" s="81" t="str">
        <f>IF('Художественно-эстетическое разв'!AB15="","",IF('Художественно-эстетическое разв'!AB15&gt;1.5,"сформирован",IF('Художественно-эстетическое разв'!AB15&lt;0.5,"не сформирован", "в стадии формирования")))</f>
        <v/>
      </c>
      <c r="AL14" s="164"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разв'!AB15)/9)))))))))</f>
        <v/>
      </c>
      <c r="AM14" s="81" t="str">
        <f t="shared" si="2"/>
        <v/>
      </c>
      <c r="AN14" s="81" t="str">
        <f>IF('Познавательное развитие'!V15="","",IF('Познавательное развитие'!V15&gt;1.5,"сформирован",IF('Познавательное развитие'!V15&lt;0.5,"не сформирован", "в стадии формирования")))</f>
        <v/>
      </c>
      <c r="AO14" s="81" t="str">
        <f>IF('Речевое развитие'!D14="","",IF('Речевое развитие'!D14&gt;1.5,"сформирован",IF('Речевое развитие'!D14&lt;0.5,"не сформирован", "в стадии формирования")))</f>
        <v/>
      </c>
      <c r="AP14" s="81" t="str">
        <f>IF('Речевое развитие'!E14="","",IF('Речевое развитие'!E14&gt;1.5,"сформирован",IF('Речевое развитие'!E14&lt;0.5,"не сформирован", "в стадии формирования")))</f>
        <v/>
      </c>
      <c r="AQ14" s="81" t="str">
        <f>IF('Речевое развитие'!F14="","",IF('Речевое развитие'!F14&gt;1.5,"сформирован",IF('Речевое развитие'!F14&lt;0.5,"не сформирован", "в стадии формирования")))</f>
        <v/>
      </c>
      <c r="AR14" s="81" t="str">
        <f>IF('Речевое развитие'!G14="","",IF('Речевое развитие'!G14&gt;1.5,"сформирован",IF('Речевое развитие'!G14&lt;0.5,"не сформирован", "в стадии формирования")))</f>
        <v/>
      </c>
      <c r="AS14" s="81" t="str">
        <f>IF('Речевое развитие'!J14="","",IF('Речевое развитие'!J14&gt;1.5,"сформирован",IF('Речевое развитие'!J14&lt;0.5,"не сформирован", "в стадии формирования")))</f>
        <v/>
      </c>
      <c r="AT14" s="81" t="str">
        <f>IF('Речевое развитие'!M14="","",IF('Речевое развитие'!M14&gt;1.5,"сформирован",IF('Речевое развитие'!M14&lt;0.5,"не сформирован", "в стадии формирования")))</f>
        <v/>
      </c>
      <c r="AU14" s="134" t="str">
        <f>IF('Познавательное развитие'!V15="","",IF('Речевое развитие'!D14="","",IF('Речевое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развитие'!E14+'Речевое развитие'!F14+'Речевое развитие'!G14+'Речевое развитие'!J14+'Речевое развитие'!M14)/7)))))))</f>
        <v/>
      </c>
      <c r="AV14" s="81" t="str">
        <f t="shared" si="3"/>
        <v/>
      </c>
      <c r="AW14" s="97" t="str">
        <f>IF('Художественно-эстетическое разв'!M15="","",IF('Художественно-эстетическое разв'!M15&gt;1.5,"сформирован",IF('Художественно-эстетическое разв'!M15&lt;0.5,"не сформирован", "в стадии формирования")))</f>
        <v/>
      </c>
      <c r="AX14" s="97" t="str">
        <f>IF('Художественно-эстетическое разв'!N15="","",IF('Художественно-эстетическое разв'!N15&gt;1.5,"сформирован",IF('Художественно-эстетическое разв'!N15&lt;0.5,"не сформирован", "в стадии формирования")))</f>
        <v/>
      </c>
      <c r="AY14" s="165" t="str">
        <f>IF('Художественно-эстетическое разв'!V15="","",IF('Художественно-эстетическое разв'!V15&gt;1.5,"сформирован",IF('Художественно-эстетическое разв'!V15&lt;0.5,"не сформирован", "в стадии формирования")))</f>
        <v/>
      </c>
      <c r="AZ14" s="97" t="str">
        <f>IF('Физическое развитие'!D14="","",IF('Физическое развитие'!D14&gt;1.5,"сформирован",IF('Физическое развитие'!D14&lt;0.5,"не сформирован", "в стадии формирования")))</f>
        <v/>
      </c>
      <c r="BA14" s="97" t="str">
        <f>IF('Физическое развитие'!E14="","",IF('Физическое развитие'!E14&gt;1.5,"сформирован",IF('Физическое развитие'!E14&lt;0.5,"не сформирован", "в стадии формирования")))</f>
        <v/>
      </c>
      <c r="BB14" s="97" t="str">
        <f>IF('Физическое развитие'!F14="","",IF('Физическое развитие'!F14&gt;1.5,"сформирован",IF('Физическое развитие'!F14&lt;0.5,"не сформирован", "в стадии формирования")))</f>
        <v/>
      </c>
      <c r="BC14" s="97" t="str">
        <f>IF('Физическое развитие'!G14="","",IF('Физическое развитие'!G14&gt;1.5,"сформирован",IF('Физическое развитие'!G14&lt;0.5,"не сформирован", "в стадии формирования")))</f>
        <v/>
      </c>
      <c r="BD14" s="97" t="str">
        <f>IF('Физическое развитие'!H14="","",IF('Физическое развитие'!H14&gt;1.5,"сформирован",IF('Физическое развитие'!H14&lt;0.5,"не сформирован", "в стадии формирования")))</f>
        <v/>
      </c>
      <c r="BE14" s="97" t="str">
        <f>IF('Физическое развитие'!I14="","",IF('Физическое развитие'!I14&gt;1.5,"сформирован",IF('Физическое развитие'!I14&lt;0.5,"не сформирован", "в стадии формирования")))</f>
        <v/>
      </c>
      <c r="BF14" s="97" t="str">
        <f>IF('Физическое развитие'!J14="","",IF('Физическое развитие'!J14&gt;1.5,"сформирован",IF('Физическое развитие'!J14&lt;0.5,"не сформирован", "в стадии формирования")))</f>
        <v/>
      </c>
      <c r="BG14" s="97" t="str">
        <f>IF('Физическое развитие'!K14="","",IF('Физическое развитие'!K14&gt;1.5,"сформирован",IF('Физическое развитие'!K14&lt;0.5,"не сформирован", "в стадии формирования")))</f>
        <v/>
      </c>
      <c r="BH14" s="97" t="str">
        <f>IF('Физическое развитие'!L14="","",IF('Физическое развитие'!L14&gt;1.5,"сформирован",IF('Физическое развитие'!L14&lt;0.5,"не сформирован", "в стадии формирования")))</f>
        <v/>
      </c>
      <c r="BI14" s="134"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развитие'!M14)/12))))))))))))</f>
        <v/>
      </c>
      <c r="BJ14" s="81" t="str">
        <f t="shared" si="4"/>
        <v/>
      </c>
      <c r="BK14" s="81"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BL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M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BN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BO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BP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BQ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BR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BS14" s="81" t="str">
        <f>IF('Физическое развитие'!L14="","",IF('Физическое развитие'!L14&gt;1.5,"сформирован",IF('Физическое развитие'!L14&lt;0.5,"не сформирован", "в стадии формирования")))</f>
        <v/>
      </c>
      <c r="BT14" s="81" t="str">
        <f>IF('Физическое развитие'!M14="","",IF('Физическое развитие'!M14&gt;1.5,"сформирован",IF('Физическое развитие'!M14&lt;0.5,"не сформирован", "в стадии формирования")))</f>
        <v/>
      </c>
      <c r="BU14" s="81" t="str">
        <f>IF('Физическое развитие'!N14="","",IF('Физическое развитие'!N14&gt;1.5,"сформирован",IF('Физическое развитие'!N14&lt;0.5,"не сформирован", "в стадии формирования")))</f>
        <v/>
      </c>
      <c r="BV14" s="81" t="str">
        <f>IF('Физическое развитие'!O14="","",IF('Физическое развитие'!O14&gt;1.5,"сформирован",IF('Физическое развитие'!O14&lt;0.5,"не сформирован", "в стадии формирования")))</f>
        <v/>
      </c>
      <c r="BW14" s="134" t="str">
        <f>IF('Социально-коммуникативное разви'!D15="","",IF('Социально-коммуникативное разви'!G15="","",IF('Социально-коммуникативное разви'!K15="","",IF('Социально-коммуникативное разви'!M15="","",IF('Социально-коммуникативное разви'!X15="","",IF('Социально-коммуникативное разви'!Y15="","",IF('Социально-коммуникативное разви'!Z15="","",IF('Социально-коммуникативное разви'!AA15="","",IF('Физическое развитие'!L14="","",IF('Физическое развитие'!P14="","",IF('Физическое развитие'!Q14="","",IF('Физическое развитие'!R14="","",('Социально-коммуникативное разви'!D15+'Социально-коммуникативное разви'!G15+'Социально-коммуникативное разви'!K15+'Социально-коммуникативное разви'!M15+'Социально-коммуникативное разви'!X15+'Социально-коммуникативное разви'!Y15+'Социально-коммуникативное разви'!Z15+'Социально-коммуникативное разви'!AA15+'Физическое развитие'!L14+'Физическое развитие'!P14+'Физическое развитие'!Q14+'Физическое развитие'!R14)/12))))))))))))</f>
        <v/>
      </c>
      <c r="BX14" s="81" t="str">
        <f t="shared" si="5"/>
        <v/>
      </c>
      <c r="BY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Z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A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CB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CC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C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C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C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CG14" s="81" t="str">
        <f>IF('Познавательное развитие'!D15="","",IF('Познавательное развитие'!D15&gt;1.5,"сформирован",IF('Познавательное развитие'!D15&lt;0.5,"не сформирован", "в стадии формирования")))</f>
        <v/>
      </c>
      <c r="CH14" s="81" t="str">
        <f>IF('Познавательное развитие'!E15="","",IF('Познавательное развитие'!E15&gt;1.5,"сформирован",IF('Познавательное развитие'!E15&lt;0.5,"не сформирован", "в стадии формирования")))</f>
        <v/>
      </c>
      <c r="CI14" s="81" t="str">
        <f>IF('Познавательное развитие'!F15="","",IF('Познавательное развитие'!F15&gt;1.5,"сформирован",IF('Познавательное развитие'!F15&lt;0.5,"не сформирован", "в стадии формирования")))</f>
        <v/>
      </c>
      <c r="CJ14" s="81" t="str">
        <f>IF('Познавательное развитие'!G15="","",IF('Познавательное развитие'!G15&gt;1.5,"сформирован",IF('Познавательное развитие'!G15&lt;0.5,"не сформирован", "в стадии формирования")))</f>
        <v/>
      </c>
      <c r="CK14" s="81" t="str">
        <f>IF('Познавательное развитие'!H15="","",IF('Познавательное развитие'!H15&gt;1.5,"сформирован",IF('Познавательное развитие'!H15&lt;0.5,"не сформирован", "в стадии формирования")))</f>
        <v/>
      </c>
      <c r="CL14" s="81" t="str">
        <f>IF('Познавательное развитие'!I15="","",IF('Познавательное развитие'!I15&gt;1.5,"сформирован",IF('Познавательное развитие'!I15&lt;0.5,"не сформирован", "в стадии формирования")))</f>
        <v/>
      </c>
      <c r="CM14" s="81" t="str">
        <f>IF('Познавательное развитие'!J15="","",IF('Познавательное развитие'!J15&gt;1.5,"сформирован",IF('Познавательное развитие'!J15&lt;0.5,"не сформирован", "в стадии формирования")))</f>
        <v/>
      </c>
      <c r="CN14" s="81" t="str">
        <f>IF('Познавательное развитие'!K15="","",IF('Познавательное развитие'!K15&gt;1.5,"сформирован",IF('Познавательное развитие'!K15&lt;0.5,"не сформирован", "в стадии формирования")))</f>
        <v/>
      </c>
      <c r="CO14" s="81" t="str">
        <f>IF('Познавательное развитие'!L15="","",IF('Познавательное развитие'!L15&gt;1.5,"сформирован",IF('Познавательное развитие'!L15&lt;0.5,"не сформирован", "в стадии формирования")))</f>
        <v/>
      </c>
      <c r="CP14" s="81" t="str">
        <f>IF('Познавательное развитие'!M15="","",IF('Познавательное развитие'!M15&gt;1.5,"сформирован",IF('Познавательное развитие'!M15&lt;0.5,"не сформирован", "в стадии формирования")))</f>
        <v/>
      </c>
      <c r="CQ14" s="81" t="str">
        <f>IF('Познавательное развитие'!N15="","",IF('Познавательное развитие'!N15&gt;1.5,"сформирован",IF('Познавательное развитие'!N15&lt;0.5,"не сформирован", "в стадии формирования")))</f>
        <v/>
      </c>
      <c r="CR14" s="81" t="str">
        <f>IF('Познавательное развитие'!O15="","",IF('Познавательное развитие'!O15&gt;1.5,"сформирован",IF('Познавательное развитие'!O15&lt;0.5,"не сформирован", "в стадии формирования")))</f>
        <v/>
      </c>
      <c r="CS14" s="81" t="str">
        <f>IF('Познавательное развитие'!P15="","",IF('Познавательное развитие'!P15&gt;1.5,"сформирован",IF('Познавательное развитие'!P15&lt;0.5,"не сформирован", "в стадии формирования")))</f>
        <v/>
      </c>
      <c r="CT14" s="81" t="str">
        <f>IF('Познавательное развитие'!Q15="","",IF('Познавательное развитие'!Q15&gt;1.5,"сформирован",IF('Познавательное развитие'!Q15&lt;0.5,"не сформирован", "в стадии формирования")))</f>
        <v/>
      </c>
      <c r="CU14" s="81" t="str">
        <f>IF('Речевое развитие'!J14="","",IF('Речевое развитие'!J14&gt;1.5,"сформирован",IF('Речевое развитие'!J14&lt;0.5,"не сформирован", "в стадии формирования")))</f>
        <v/>
      </c>
      <c r="CV14" s="81" t="str">
        <f>IF('Речевое развитие'!K14="","",IF('Речевое развитие'!K14&gt;1.5,"сформирован",IF('Речевое развитие'!K14&lt;0.5,"не сформирован", "в стадии формирования")))</f>
        <v/>
      </c>
      <c r="CW14" s="81" t="str">
        <f>IF('Речевое развитие'!L14="","",IF('Речевое развитие'!L14&gt;1.5,"сформирован",IF('Речевое развитие'!L14&lt;0.5,"не сформирован", "в стадии формирования")))</f>
        <v/>
      </c>
      <c r="CX14" s="165"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CY14" s="134"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разв'!AA15)/26))))))))))))))))))))))))))</f>
        <v/>
      </c>
      <c r="CZ14" s="81" t="str">
        <f t="shared" si="6"/>
        <v/>
      </c>
      <c r="EL14" s="90"/>
    </row>
    <row r="15" spans="1:142">
      <c r="A15" s="295">
        <f>список!A13</f>
        <v>12</v>
      </c>
      <c r="B15" s="163" t="str">
        <f>IF(список!B13="","",список!B13)</f>
        <v/>
      </c>
      <c r="C15" s="81">
        <f>IF(список!C13="","",список!C13)</f>
        <v>0</v>
      </c>
      <c r="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G15" s="81"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H15" s="81"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I15" s="81" t="str">
        <f>IF('Познавательное развитие'!J16="","",IF('Познавательное развитие'!J16&gt;1.5,"сформирован",IF('Познавательное развитие'!J16&lt;0.5,"не сформирован", "в стадии формирования")))</f>
        <v/>
      </c>
      <c r="J15" s="81" t="str">
        <f>IF('Познавательное развитие'!K16="","",IF('Познавательное развитие'!K16&gt;1.5,"сформирован",IF('Познавательное развитие'!K16&lt;0.5,"не сформирован", "в стадии формирования")))</f>
        <v/>
      </c>
      <c r="K15" s="81" t="str">
        <f>IF('Познавательное развитие'!N16="","",IF('Познавательное развитие'!N16&gt;1.5,"сформирован",IF('Познавательное развитие'!N16&lt;0.5,"не сформирован", "в стадии формирования")))</f>
        <v/>
      </c>
      <c r="L15" s="81" t="str">
        <f>IF('Познавательное развитие'!O16="","",IF('Познавательное развитие'!O16&gt;1.5,"сформирован",IF('Познавательное развитие'!O16&lt;0.5,"не сформирован", "в стадии формирования")))</f>
        <v/>
      </c>
      <c r="M15" s="81" t="str">
        <f>IF('Познавательное развитие'!U16="","",IF('Познавательное развитие'!U16&gt;1.5,"сформирован",IF('Познавательное развитие'!U16&lt;0.5,"не сформирован", "в стадии формирования")))</f>
        <v/>
      </c>
      <c r="N15" s="81" t="str">
        <f>IF('Речевое развитие'!G15="","",IF('Речевое развитие'!G15&gt;1.5,"сформирован",IF('Речевое развитие'!G15&lt;0.5,"не сформирован", "в стадии формирования")))</f>
        <v/>
      </c>
      <c r="O15" s="81"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P15" s="134"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разв'!D16)/12))))))))))))</f>
        <v/>
      </c>
      <c r="Q15" s="81" t="str">
        <f t="shared" si="0"/>
        <v/>
      </c>
      <c r="R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S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T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U15" s="81"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V15" s="81"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W15" s="81"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X15" s="81"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Y15" s="81" t="str">
        <f>IF('Познавательное развитие'!T16="","",IF('Познавательное развитие'!T16&gt;1.5,"сформирован",IF('Познавательное развитие'!T16&lt;0.5,"не сформирован", "в стадии формирования")))</f>
        <v/>
      </c>
      <c r="Z15" s="81" t="str">
        <f>IF('Речевое развитие'!G15="","",IF('Речевое развитие'!G15&gt;1.5,"сформирован",IF('Речевое развитие'!G15&lt;0.5,"не сформирован", "в стадии формирования")))</f>
        <v/>
      </c>
      <c r="AA15" s="134"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разви'!U16+'Познавательное развитие'!T16+'Речевое развитие'!G15)/9)))))))))</f>
        <v/>
      </c>
      <c r="AB15" s="81" t="str">
        <f t="shared" si="1"/>
        <v/>
      </c>
      <c r="AC15" s="81"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AD15" s="81" t="str">
        <f>IF('Познавательное развитие'!P16="","",IF('Познавательное развитие'!P16&gt;1.5,"сформирован",IF('Познавательное развитие'!P16&lt;0.5,"не сформирован", "в стадии формирования")))</f>
        <v/>
      </c>
      <c r="AE15" s="81" t="str">
        <f>IF('Речевое развитие'!F15="","",IF('Речевое развитие'!F15&gt;1.5,"сформирован",IF('Речевое развитие'!GG15&lt;0.5,"не сформирован", "в стадии формирования")))</f>
        <v/>
      </c>
      <c r="AF15" s="81" t="str">
        <f>IF('Речевое развитие'!G15="","",IF('Речевое развитие'!G15&gt;1.5,"сформирован",IF('Речевое развитие'!GH15&lt;0.5,"не сформирован", "в стадии формирования")))</f>
        <v/>
      </c>
      <c r="AG15" s="81" t="str">
        <f>IF('Речевое развитие'!M15="","",IF('Речевое развитие'!M15&gt;1.5,"сформирован",IF('Речевое развитие'!M15&lt;0.5,"не сформирован", "в стадии формирования")))</f>
        <v/>
      </c>
      <c r="AH15" s="81" t="str">
        <f>IF('Речевое развитие'!N15="","",IF('Речевое развитие'!N15&gt;1.5,"сформирован",IF('Речевое развитие'!N15&lt;0.5,"не сформирован", "в стадии формирования")))</f>
        <v/>
      </c>
      <c r="AI15" s="81"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AJ15" s="81"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AK15" s="81" t="str">
        <f>IF('Художественно-эстетическое разв'!AB16="","",IF('Художественно-эстетическое разв'!AB16&gt;1.5,"сформирован",IF('Художественно-эстетическое разв'!AB16&lt;0.5,"не сформирован", "в стадии формирования")))</f>
        <v/>
      </c>
      <c r="AL15" s="164"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разв'!AB16)/9)))))))))</f>
        <v/>
      </c>
      <c r="AM15" s="81" t="str">
        <f t="shared" si="2"/>
        <v/>
      </c>
      <c r="AN15" s="81" t="str">
        <f>IF('Познавательное развитие'!V16="","",IF('Познавательное развитие'!V16&gt;1.5,"сформирован",IF('Познавательное развитие'!V16&lt;0.5,"не сформирован", "в стадии формирования")))</f>
        <v/>
      </c>
      <c r="AO15" s="81" t="str">
        <f>IF('Речевое развитие'!D15="","",IF('Речевое развитие'!D15&gt;1.5,"сформирован",IF('Речевое развитие'!D15&lt;0.5,"не сформирован", "в стадии формирования")))</f>
        <v/>
      </c>
      <c r="AP15" s="81" t="str">
        <f>IF('Речевое развитие'!E15="","",IF('Речевое развитие'!E15&gt;1.5,"сформирован",IF('Речевое развитие'!E15&lt;0.5,"не сформирован", "в стадии формирования")))</f>
        <v/>
      </c>
      <c r="AQ15" s="81" t="str">
        <f>IF('Речевое развитие'!F15="","",IF('Речевое развитие'!F15&gt;1.5,"сформирован",IF('Речевое развитие'!F15&lt;0.5,"не сформирован", "в стадии формирования")))</f>
        <v/>
      </c>
      <c r="AR15" s="81" t="str">
        <f>IF('Речевое развитие'!G15="","",IF('Речевое развитие'!G15&gt;1.5,"сформирован",IF('Речевое развитие'!G15&lt;0.5,"не сформирован", "в стадии формирования")))</f>
        <v/>
      </c>
      <c r="AS15" s="81" t="str">
        <f>IF('Речевое развитие'!J15="","",IF('Речевое развитие'!J15&gt;1.5,"сформирован",IF('Речевое развитие'!J15&lt;0.5,"не сформирован", "в стадии формирования")))</f>
        <v/>
      </c>
      <c r="AT15" s="81" t="str">
        <f>IF('Речевое развитие'!M15="","",IF('Речевое развитие'!M15&gt;1.5,"сформирован",IF('Речевое развитие'!M15&lt;0.5,"не сформирован", "в стадии формирования")))</f>
        <v/>
      </c>
      <c r="AU15" s="134" t="str">
        <f>IF('Познавательное развитие'!V16="","",IF('Речевое развитие'!D15="","",IF('Речевое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развитие'!E15+'Речевое развитие'!F15+'Речевое развитие'!G15+'Речевое развитие'!J15+'Речевое развитие'!M15)/7)))))))</f>
        <v/>
      </c>
      <c r="AV15" s="81" t="str">
        <f t="shared" si="3"/>
        <v/>
      </c>
      <c r="AW15" s="97" t="str">
        <f>IF('Художественно-эстетическое разв'!M16="","",IF('Художественно-эстетическое разв'!M16&gt;1.5,"сформирован",IF('Художественно-эстетическое разв'!M16&lt;0.5,"не сформирован", "в стадии формирования")))</f>
        <v/>
      </c>
      <c r="AX15" s="97" t="str">
        <f>IF('Художественно-эстетическое разв'!N16="","",IF('Художественно-эстетическое разв'!N16&gt;1.5,"сформирован",IF('Художественно-эстетическое разв'!N16&lt;0.5,"не сформирован", "в стадии формирования")))</f>
        <v/>
      </c>
      <c r="AY15" s="165" t="str">
        <f>IF('Художественно-эстетическое разв'!V16="","",IF('Художественно-эстетическое разв'!V16&gt;1.5,"сформирован",IF('Художественно-эстетическое разв'!V16&lt;0.5,"не сформирован", "в стадии формирования")))</f>
        <v/>
      </c>
      <c r="AZ15" s="97" t="str">
        <f>IF('Физическое развитие'!D15="","",IF('Физическое развитие'!D15&gt;1.5,"сформирован",IF('Физическое развитие'!D15&lt;0.5,"не сформирован", "в стадии формирования")))</f>
        <v/>
      </c>
      <c r="BA15" s="97" t="str">
        <f>IF('Физическое развитие'!E15="","",IF('Физическое развитие'!E15&gt;1.5,"сформирован",IF('Физическое развитие'!E15&lt;0.5,"не сформирован", "в стадии формирования")))</f>
        <v/>
      </c>
      <c r="BB15" s="97" t="str">
        <f>IF('Физическое развитие'!F15="","",IF('Физическое развитие'!F15&gt;1.5,"сформирован",IF('Физическое развитие'!F15&lt;0.5,"не сформирован", "в стадии формирования")))</f>
        <v/>
      </c>
      <c r="BC15" s="97" t="str">
        <f>IF('Физическое развитие'!G15="","",IF('Физическое развитие'!G15&gt;1.5,"сформирован",IF('Физическое развитие'!G15&lt;0.5,"не сформирован", "в стадии формирования")))</f>
        <v/>
      </c>
      <c r="BD15" s="97" t="str">
        <f>IF('Физическое развитие'!H15="","",IF('Физическое развитие'!H15&gt;1.5,"сформирован",IF('Физическое развитие'!H15&lt;0.5,"не сформирован", "в стадии формирования")))</f>
        <v/>
      </c>
      <c r="BE15" s="97" t="str">
        <f>IF('Физическое развитие'!I15="","",IF('Физическое развитие'!I15&gt;1.5,"сформирован",IF('Физическое развитие'!I15&lt;0.5,"не сформирован", "в стадии формирования")))</f>
        <v/>
      </c>
      <c r="BF15" s="97" t="str">
        <f>IF('Физическое развитие'!J15="","",IF('Физическое развитие'!J15&gt;1.5,"сформирован",IF('Физическое развитие'!J15&lt;0.5,"не сформирован", "в стадии формирования")))</f>
        <v/>
      </c>
      <c r="BG15" s="97" t="str">
        <f>IF('Физическое развитие'!K15="","",IF('Физическое развитие'!K15&gt;1.5,"сформирован",IF('Физическое развитие'!K15&lt;0.5,"не сформирован", "в стадии формирования")))</f>
        <v/>
      </c>
      <c r="BH15" s="97" t="str">
        <f>IF('Физическое развитие'!L15="","",IF('Физическое развитие'!L15&gt;1.5,"сформирован",IF('Физическое развитие'!L15&lt;0.5,"не сформирован", "в стадии формирования")))</f>
        <v/>
      </c>
      <c r="BI15" s="134"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развитие'!M15)/12))))))))))))</f>
        <v/>
      </c>
      <c r="BJ15" s="81" t="str">
        <f t="shared" si="4"/>
        <v/>
      </c>
      <c r="BK15" s="81"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BL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M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BN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BO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BP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BQ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BR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BS15" s="81" t="str">
        <f>IF('Физическое развитие'!L15="","",IF('Физическое развитие'!L15&gt;1.5,"сформирован",IF('Физическое развитие'!L15&lt;0.5,"не сформирован", "в стадии формирования")))</f>
        <v/>
      </c>
      <c r="BT15" s="81" t="str">
        <f>IF('Физическое развитие'!M15="","",IF('Физическое развитие'!M15&gt;1.5,"сформирован",IF('Физическое развитие'!M15&lt;0.5,"не сформирован", "в стадии формирования")))</f>
        <v/>
      </c>
      <c r="BU15" s="81" t="str">
        <f>IF('Физическое развитие'!N15="","",IF('Физическое развитие'!N15&gt;1.5,"сформирован",IF('Физическое развитие'!N15&lt;0.5,"не сформирован", "в стадии формирования")))</f>
        <v/>
      </c>
      <c r="BV15" s="81" t="str">
        <f>IF('Физическое развитие'!O15="","",IF('Физическое развитие'!O15&gt;1.5,"сформирован",IF('Физическое развитие'!O15&lt;0.5,"не сформирован", "в стадии формирования")))</f>
        <v/>
      </c>
      <c r="BW15" s="134" t="str">
        <f>IF('Социально-коммуникативное разви'!D16="","",IF('Социально-коммуникативное разви'!G16="","",IF('Социально-коммуникативное разви'!K16="","",IF('Социально-коммуникативное разви'!M16="","",IF('Социально-коммуникативное разви'!X16="","",IF('Социально-коммуникативное разви'!Y16="","",IF('Социально-коммуникативное разви'!Z16="","",IF('Социально-коммуникативное разви'!AA16="","",IF('Физическое развитие'!L15="","",IF('Физическое развитие'!P15="","",IF('Физическое развитие'!Q15="","",IF('Физическое развитие'!R15="","",('Социально-коммуникативное разви'!D16+'Социально-коммуникативное разви'!G16+'Социально-коммуникативное разви'!K16+'Социально-коммуникативное разви'!M16+'Социально-коммуникативное разви'!X16+'Социально-коммуникативное разви'!Y16+'Социально-коммуникативное разви'!Z16+'Социально-коммуникативное разви'!AA16+'Физическое развитие'!L15+'Физическое развитие'!P15+'Физическое развитие'!Q15+'Физическое развитие'!R15)/12))))))))))))</f>
        <v/>
      </c>
      <c r="BX15" s="81" t="str">
        <f t="shared" si="5"/>
        <v/>
      </c>
      <c r="BY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Z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A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CB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CC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C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C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C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CG15" s="81" t="str">
        <f>IF('Познавательное развитие'!D16="","",IF('Познавательное развитие'!D16&gt;1.5,"сформирован",IF('Познавательное развитие'!D16&lt;0.5,"не сформирован", "в стадии формирования")))</f>
        <v/>
      </c>
      <c r="CH15" s="81" t="str">
        <f>IF('Познавательное развитие'!E16="","",IF('Познавательное развитие'!E16&gt;1.5,"сформирован",IF('Познавательное развитие'!E16&lt;0.5,"не сформирован", "в стадии формирования")))</f>
        <v/>
      </c>
      <c r="CI15" s="81" t="str">
        <f>IF('Познавательное развитие'!F16="","",IF('Познавательное развитие'!F16&gt;1.5,"сформирован",IF('Познавательное развитие'!F16&lt;0.5,"не сформирован", "в стадии формирования")))</f>
        <v/>
      </c>
      <c r="CJ15" s="81" t="str">
        <f>IF('Познавательное развитие'!G16="","",IF('Познавательное развитие'!G16&gt;1.5,"сформирован",IF('Познавательное развитие'!G16&lt;0.5,"не сформирован", "в стадии формирования")))</f>
        <v/>
      </c>
      <c r="CK15" s="81" t="str">
        <f>IF('Познавательное развитие'!H16="","",IF('Познавательное развитие'!H16&gt;1.5,"сформирован",IF('Познавательное развитие'!H16&lt;0.5,"не сформирован", "в стадии формирования")))</f>
        <v/>
      </c>
      <c r="CL15" s="81" t="str">
        <f>IF('Познавательное развитие'!I16="","",IF('Познавательное развитие'!I16&gt;1.5,"сформирован",IF('Познавательное развитие'!I16&lt;0.5,"не сформирован", "в стадии формирования")))</f>
        <v/>
      </c>
      <c r="CM15" s="81" t="str">
        <f>IF('Познавательное развитие'!J16="","",IF('Познавательное развитие'!J16&gt;1.5,"сформирован",IF('Познавательное развитие'!J16&lt;0.5,"не сформирован", "в стадии формирования")))</f>
        <v/>
      </c>
      <c r="CN15" s="81" t="str">
        <f>IF('Познавательное развитие'!K16="","",IF('Познавательное развитие'!K16&gt;1.5,"сформирован",IF('Познавательное развитие'!K16&lt;0.5,"не сформирован", "в стадии формирования")))</f>
        <v/>
      </c>
      <c r="CO15" s="81" t="str">
        <f>IF('Познавательное развитие'!L16="","",IF('Познавательное развитие'!L16&gt;1.5,"сформирован",IF('Познавательное развитие'!L16&lt;0.5,"не сформирован", "в стадии формирования")))</f>
        <v/>
      </c>
      <c r="CP15" s="81" t="str">
        <f>IF('Познавательное развитие'!M16="","",IF('Познавательное развитие'!M16&gt;1.5,"сформирован",IF('Познавательное развитие'!M16&lt;0.5,"не сформирован", "в стадии формирования")))</f>
        <v/>
      </c>
      <c r="CQ15" s="81" t="str">
        <f>IF('Познавательное развитие'!N16="","",IF('Познавательное развитие'!N16&gt;1.5,"сформирован",IF('Познавательное развитие'!N16&lt;0.5,"не сформирован", "в стадии формирования")))</f>
        <v/>
      </c>
      <c r="CR15" s="81" t="str">
        <f>IF('Познавательное развитие'!O16="","",IF('Познавательное развитие'!O16&gt;1.5,"сформирован",IF('Познавательное развитие'!O16&lt;0.5,"не сформирован", "в стадии формирования")))</f>
        <v/>
      </c>
      <c r="CS15" s="81" t="str">
        <f>IF('Познавательное развитие'!P16="","",IF('Познавательное развитие'!P16&gt;1.5,"сформирован",IF('Познавательное развитие'!P16&lt;0.5,"не сформирован", "в стадии формирования")))</f>
        <v/>
      </c>
      <c r="CT15" s="81" t="str">
        <f>IF('Познавательное развитие'!Q16="","",IF('Познавательное развитие'!Q16&gt;1.5,"сформирован",IF('Познавательное развитие'!Q16&lt;0.5,"не сформирован", "в стадии формирования")))</f>
        <v/>
      </c>
      <c r="CU15" s="81" t="str">
        <f>IF('Речевое развитие'!J15="","",IF('Речевое развитие'!J15&gt;1.5,"сформирован",IF('Речевое развитие'!J15&lt;0.5,"не сформирован", "в стадии формирования")))</f>
        <v/>
      </c>
      <c r="CV15" s="81" t="str">
        <f>IF('Речевое развитие'!K15="","",IF('Речевое развитие'!K15&gt;1.5,"сформирован",IF('Речевое развитие'!K15&lt;0.5,"не сформирован", "в стадии формирования")))</f>
        <v/>
      </c>
      <c r="CW15" s="81" t="str">
        <f>IF('Речевое развитие'!L15="","",IF('Речевое развитие'!L15&gt;1.5,"сформирован",IF('Речевое развитие'!L15&lt;0.5,"не сформирован", "в стадии формирования")))</f>
        <v/>
      </c>
      <c r="CX15" s="165"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CY15" s="134"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разв'!AA16)/26))))))))))))))))))))))))))</f>
        <v/>
      </c>
      <c r="CZ15" s="81" t="str">
        <f t="shared" si="6"/>
        <v/>
      </c>
      <c r="EL15" s="90"/>
    </row>
    <row r="16" spans="1:142">
      <c r="A16" s="295">
        <f>список!A14</f>
        <v>13</v>
      </c>
      <c r="B16" s="163" t="str">
        <f>IF(список!B14="","",список!B14)</f>
        <v/>
      </c>
      <c r="C16" s="81">
        <f>IF(список!C14="","",список!C14)</f>
        <v>0</v>
      </c>
      <c r="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G16" s="81"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H16" s="81"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I16" s="81" t="str">
        <f>IF('Познавательное развитие'!J17="","",IF('Познавательное развитие'!J17&gt;1.5,"сформирован",IF('Познавательное развитие'!J17&lt;0.5,"не сформирован", "в стадии формирования")))</f>
        <v/>
      </c>
      <c r="J16" s="81" t="str">
        <f>IF('Познавательное развитие'!K17="","",IF('Познавательное развитие'!K17&gt;1.5,"сформирован",IF('Познавательное развитие'!K17&lt;0.5,"не сформирован", "в стадии формирования")))</f>
        <v/>
      </c>
      <c r="K16" s="81" t="str">
        <f>IF('Познавательное развитие'!N17="","",IF('Познавательное развитие'!N17&gt;1.5,"сформирован",IF('Познавательное развитие'!N17&lt;0.5,"не сформирован", "в стадии формирования")))</f>
        <v/>
      </c>
      <c r="L16" s="81" t="str">
        <f>IF('Познавательное развитие'!O17="","",IF('Познавательное развитие'!O17&gt;1.5,"сформирован",IF('Познавательное развитие'!O17&lt;0.5,"не сформирован", "в стадии формирования")))</f>
        <v/>
      </c>
      <c r="M16" s="81" t="str">
        <f>IF('Познавательное развитие'!U17="","",IF('Познавательное развитие'!U17&gt;1.5,"сформирован",IF('Познавательное развитие'!U17&lt;0.5,"не сформирован", "в стадии формирования")))</f>
        <v/>
      </c>
      <c r="N16" s="81" t="str">
        <f>IF('Речевое развитие'!G16="","",IF('Речевое развитие'!G16&gt;1.5,"сформирован",IF('Речевое развитие'!G16&lt;0.5,"не сформирован", "в стадии формирования")))</f>
        <v/>
      </c>
      <c r="O16" s="81"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P16" s="134"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разв'!D17)/12))))))))))))</f>
        <v/>
      </c>
      <c r="Q16" s="81" t="str">
        <f t="shared" si="0"/>
        <v/>
      </c>
      <c r="R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S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T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U16" s="81"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V16" s="81"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W16" s="81"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X16" s="81"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Y16" s="81" t="str">
        <f>IF('Познавательное развитие'!T17="","",IF('Познавательное развитие'!T17&gt;1.5,"сформирован",IF('Познавательное развитие'!T17&lt;0.5,"не сформирован", "в стадии формирования")))</f>
        <v/>
      </c>
      <c r="Z16" s="81" t="str">
        <f>IF('Речевое развитие'!G16="","",IF('Речевое развитие'!G16&gt;1.5,"сформирован",IF('Речевое развитие'!G16&lt;0.5,"не сформирован", "в стадии формирования")))</f>
        <v/>
      </c>
      <c r="AA16" s="134"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разви'!U17+'Познавательное развитие'!T17+'Речевое развитие'!G16)/9)))))))))</f>
        <v/>
      </c>
      <c r="AB16" s="81" t="str">
        <f t="shared" si="1"/>
        <v/>
      </c>
      <c r="AC16" s="81"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AD16" s="81" t="str">
        <f>IF('Познавательное развитие'!P17="","",IF('Познавательное развитие'!P17&gt;1.5,"сформирован",IF('Познавательное развитие'!P17&lt;0.5,"не сформирован", "в стадии формирования")))</f>
        <v/>
      </c>
      <c r="AE16" s="81" t="str">
        <f>IF('Речевое развитие'!F16="","",IF('Речевое развитие'!F16&gt;1.5,"сформирован",IF('Речевое развитие'!GG16&lt;0.5,"не сформирован", "в стадии формирования")))</f>
        <v/>
      </c>
      <c r="AF16" s="81" t="str">
        <f>IF('Речевое развитие'!G16="","",IF('Речевое развитие'!G16&gt;1.5,"сформирован",IF('Речевое развитие'!GH16&lt;0.5,"не сформирован", "в стадии формирования")))</f>
        <v/>
      </c>
      <c r="AG16" s="81" t="str">
        <f>IF('Речевое развитие'!M16="","",IF('Речевое развитие'!M16&gt;1.5,"сформирован",IF('Речевое развитие'!M16&lt;0.5,"не сформирован", "в стадии формирования")))</f>
        <v/>
      </c>
      <c r="AH16" s="81" t="str">
        <f>IF('Речевое развитие'!N16="","",IF('Речевое развитие'!N16&gt;1.5,"сформирован",IF('Речевое развитие'!N16&lt;0.5,"не сформирован", "в стадии формирования")))</f>
        <v/>
      </c>
      <c r="AI16" s="81"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AJ16" s="81"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AK16" s="81" t="str">
        <f>IF('Художественно-эстетическое разв'!AB17="","",IF('Художественно-эстетическое разв'!AB17&gt;1.5,"сформирован",IF('Художественно-эстетическое разв'!AB17&lt;0.5,"не сформирован", "в стадии формирования")))</f>
        <v/>
      </c>
      <c r="AL16" s="164"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разв'!AB17)/9)))))))))</f>
        <v/>
      </c>
      <c r="AM16" s="81" t="str">
        <f t="shared" si="2"/>
        <v/>
      </c>
      <c r="AN16" s="81" t="str">
        <f>IF('Познавательное развитие'!V17="","",IF('Познавательное развитие'!V17&gt;1.5,"сформирован",IF('Познавательное развитие'!V17&lt;0.5,"не сформирован", "в стадии формирования")))</f>
        <v/>
      </c>
      <c r="AO16" s="81" t="str">
        <f>IF('Речевое развитие'!D16="","",IF('Речевое развитие'!D16&gt;1.5,"сформирован",IF('Речевое развитие'!D16&lt;0.5,"не сформирован", "в стадии формирования")))</f>
        <v/>
      </c>
      <c r="AP16" s="81" t="str">
        <f>IF('Речевое развитие'!E16="","",IF('Речевое развитие'!E16&gt;1.5,"сформирован",IF('Речевое развитие'!E16&lt;0.5,"не сформирован", "в стадии формирования")))</f>
        <v/>
      </c>
      <c r="AQ16" s="81" t="str">
        <f>IF('Речевое развитие'!F16="","",IF('Речевое развитие'!F16&gt;1.5,"сформирован",IF('Речевое развитие'!F16&lt;0.5,"не сформирован", "в стадии формирования")))</f>
        <v/>
      </c>
      <c r="AR16" s="81" t="str">
        <f>IF('Речевое развитие'!G16="","",IF('Речевое развитие'!G16&gt;1.5,"сформирован",IF('Речевое развитие'!G16&lt;0.5,"не сформирован", "в стадии формирования")))</f>
        <v/>
      </c>
      <c r="AS16" s="81" t="str">
        <f>IF('Речевое развитие'!J16="","",IF('Речевое развитие'!J16&gt;1.5,"сформирован",IF('Речевое развитие'!J16&lt;0.5,"не сформирован", "в стадии формирования")))</f>
        <v/>
      </c>
      <c r="AT16" s="81" t="str">
        <f>IF('Речевое развитие'!M16="","",IF('Речевое развитие'!M16&gt;1.5,"сформирован",IF('Речевое развитие'!M16&lt;0.5,"не сформирован", "в стадии формирования")))</f>
        <v/>
      </c>
      <c r="AU16" s="134" t="str">
        <f>IF('Познавательное развитие'!V17="","",IF('Речевое развитие'!D16="","",IF('Речевое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развитие'!E16+'Речевое развитие'!F16+'Речевое развитие'!G16+'Речевое развитие'!J16+'Речевое развитие'!M16)/7)))))))</f>
        <v/>
      </c>
      <c r="AV16" s="81" t="str">
        <f t="shared" si="3"/>
        <v/>
      </c>
      <c r="AW16" s="97" t="str">
        <f>IF('Художественно-эстетическое разв'!M17="","",IF('Художественно-эстетическое разв'!M17&gt;1.5,"сформирован",IF('Художественно-эстетическое разв'!M17&lt;0.5,"не сформирован", "в стадии формирования")))</f>
        <v/>
      </c>
      <c r="AX16" s="97" t="str">
        <f>IF('Художественно-эстетическое разв'!N17="","",IF('Художественно-эстетическое разв'!N17&gt;1.5,"сформирован",IF('Художественно-эстетическое разв'!N17&lt;0.5,"не сформирован", "в стадии формирования")))</f>
        <v/>
      </c>
      <c r="AY16" s="165" t="str">
        <f>IF('Художественно-эстетическое разв'!V17="","",IF('Художественно-эстетическое разв'!V17&gt;1.5,"сформирован",IF('Художественно-эстетическое разв'!V17&lt;0.5,"не сформирован", "в стадии формирования")))</f>
        <v/>
      </c>
      <c r="AZ16" s="97" t="str">
        <f>IF('Физическое развитие'!D16="","",IF('Физическое развитие'!D16&gt;1.5,"сформирован",IF('Физическое развитие'!D16&lt;0.5,"не сформирован", "в стадии формирования")))</f>
        <v/>
      </c>
      <c r="BA16" s="97" t="str">
        <f>IF('Физическое развитие'!E16="","",IF('Физическое развитие'!E16&gt;1.5,"сформирован",IF('Физическое развитие'!E16&lt;0.5,"не сформирован", "в стадии формирования")))</f>
        <v/>
      </c>
      <c r="BB16" s="97" t="str">
        <f>IF('Физическое развитие'!F16="","",IF('Физическое развитие'!F16&gt;1.5,"сформирован",IF('Физическое развитие'!F16&lt;0.5,"не сформирован", "в стадии формирования")))</f>
        <v/>
      </c>
      <c r="BC16" s="97" t="str">
        <f>IF('Физическое развитие'!G16="","",IF('Физическое развитие'!G16&gt;1.5,"сформирован",IF('Физическое развитие'!G16&lt;0.5,"не сформирован", "в стадии формирования")))</f>
        <v/>
      </c>
      <c r="BD16" s="97" t="str">
        <f>IF('Физическое развитие'!H16="","",IF('Физическое развитие'!H16&gt;1.5,"сформирован",IF('Физическое развитие'!H16&lt;0.5,"не сформирован", "в стадии формирования")))</f>
        <v/>
      </c>
      <c r="BE16" s="97" t="str">
        <f>IF('Физическое развитие'!I16="","",IF('Физическое развитие'!I16&gt;1.5,"сформирован",IF('Физическое развитие'!I16&lt;0.5,"не сформирован", "в стадии формирования")))</f>
        <v/>
      </c>
      <c r="BF16" s="97" t="str">
        <f>IF('Физическое развитие'!J16="","",IF('Физическое развитие'!J16&gt;1.5,"сформирован",IF('Физическое развитие'!J16&lt;0.5,"не сформирован", "в стадии формирования")))</f>
        <v/>
      </c>
      <c r="BG16" s="97" t="str">
        <f>IF('Физическое развитие'!K16="","",IF('Физическое развитие'!K16&gt;1.5,"сформирован",IF('Физическое развитие'!K16&lt;0.5,"не сформирован", "в стадии формирования")))</f>
        <v/>
      </c>
      <c r="BH16" s="97" t="str">
        <f>IF('Физическое развитие'!L16="","",IF('Физическое развитие'!L16&gt;1.5,"сформирован",IF('Физическое развитие'!L16&lt;0.5,"не сформирован", "в стадии формирования")))</f>
        <v/>
      </c>
      <c r="BI16" s="134"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развитие'!M16)/12))))))))))))</f>
        <v/>
      </c>
      <c r="BJ16" s="81" t="str">
        <f t="shared" si="4"/>
        <v/>
      </c>
      <c r="BK16" s="81"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BL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M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BN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BO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BP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BQ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BR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BS16" s="81" t="str">
        <f>IF('Физическое развитие'!L16="","",IF('Физическое развитие'!L16&gt;1.5,"сформирован",IF('Физическое развитие'!L16&lt;0.5,"не сформирован", "в стадии формирования")))</f>
        <v/>
      </c>
      <c r="BT16" s="81" t="str">
        <f>IF('Физическое развитие'!M16="","",IF('Физическое развитие'!M16&gt;1.5,"сформирован",IF('Физическое развитие'!M16&lt;0.5,"не сформирован", "в стадии формирования")))</f>
        <v/>
      </c>
      <c r="BU16" s="81" t="str">
        <f>IF('Физическое развитие'!N16="","",IF('Физическое развитие'!N16&gt;1.5,"сформирован",IF('Физическое развитие'!N16&lt;0.5,"не сформирован", "в стадии формирования")))</f>
        <v/>
      </c>
      <c r="BV16" s="81" t="str">
        <f>IF('Физическое развитие'!O16="","",IF('Физическое развитие'!O16&gt;1.5,"сформирован",IF('Физическое развитие'!O16&lt;0.5,"не сформирован", "в стадии формирования")))</f>
        <v/>
      </c>
      <c r="BW16" s="134" t="str">
        <f>IF('Социально-коммуникативное разви'!D17="","",IF('Социально-коммуникативное разви'!G17="","",IF('Социально-коммуникативное разви'!K17="","",IF('Социально-коммуникативное разви'!M17="","",IF('Социально-коммуникативное разви'!X17="","",IF('Социально-коммуникативное разви'!Y17="","",IF('Социально-коммуникативное разви'!Z17="","",IF('Социально-коммуникативное разви'!AA17="","",IF('Физическое развитие'!L16="","",IF('Физическое развитие'!P16="","",IF('Физическое развитие'!Q16="","",IF('Физическое развитие'!R16="","",('Социально-коммуникативное разви'!D17+'Социально-коммуникативное разви'!G17+'Социально-коммуникативное разви'!K17+'Социально-коммуникативное разви'!M17+'Социально-коммуникативное разви'!X17+'Социально-коммуникативное разви'!Y17+'Социально-коммуникативное разви'!Z17+'Социально-коммуникативное разви'!AA17+'Физическое развитие'!L16+'Физическое развитие'!P16+'Физическое развитие'!Q16+'Физическое развитие'!R16)/12))))))))))))</f>
        <v/>
      </c>
      <c r="BX16" s="81" t="str">
        <f t="shared" si="5"/>
        <v/>
      </c>
      <c r="BY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Z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A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CB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CC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C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C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C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CG16" s="81" t="str">
        <f>IF('Познавательное развитие'!D17="","",IF('Познавательное развитие'!D17&gt;1.5,"сформирован",IF('Познавательное развитие'!D17&lt;0.5,"не сформирован", "в стадии формирования")))</f>
        <v/>
      </c>
      <c r="CH16" s="81" t="str">
        <f>IF('Познавательное развитие'!E17="","",IF('Познавательное развитие'!E17&gt;1.5,"сформирован",IF('Познавательное развитие'!E17&lt;0.5,"не сформирован", "в стадии формирования")))</f>
        <v/>
      </c>
      <c r="CI16" s="81" t="str">
        <f>IF('Познавательное развитие'!F17="","",IF('Познавательное развитие'!F17&gt;1.5,"сформирован",IF('Познавательное развитие'!F17&lt;0.5,"не сформирован", "в стадии формирования")))</f>
        <v/>
      </c>
      <c r="CJ16" s="81" t="str">
        <f>IF('Познавательное развитие'!G17="","",IF('Познавательное развитие'!G17&gt;1.5,"сформирован",IF('Познавательное развитие'!G17&lt;0.5,"не сформирован", "в стадии формирования")))</f>
        <v/>
      </c>
      <c r="CK16" s="81" t="str">
        <f>IF('Познавательное развитие'!H17="","",IF('Познавательное развитие'!H17&gt;1.5,"сформирован",IF('Познавательное развитие'!H17&lt;0.5,"не сформирован", "в стадии формирования")))</f>
        <v/>
      </c>
      <c r="CL16" s="81" t="str">
        <f>IF('Познавательное развитие'!I17="","",IF('Познавательное развитие'!I17&gt;1.5,"сформирован",IF('Познавательное развитие'!I17&lt;0.5,"не сформирован", "в стадии формирования")))</f>
        <v/>
      </c>
      <c r="CM16" s="81" t="str">
        <f>IF('Познавательное развитие'!J17="","",IF('Познавательное развитие'!J17&gt;1.5,"сформирован",IF('Познавательное развитие'!J17&lt;0.5,"не сформирован", "в стадии формирования")))</f>
        <v/>
      </c>
      <c r="CN16" s="81" t="str">
        <f>IF('Познавательное развитие'!K17="","",IF('Познавательное развитие'!K17&gt;1.5,"сформирован",IF('Познавательное развитие'!K17&lt;0.5,"не сформирован", "в стадии формирования")))</f>
        <v/>
      </c>
      <c r="CO16" s="81" t="str">
        <f>IF('Познавательное развитие'!L17="","",IF('Познавательное развитие'!L17&gt;1.5,"сформирован",IF('Познавательное развитие'!L17&lt;0.5,"не сформирован", "в стадии формирования")))</f>
        <v/>
      </c>
      <c r="CP16" s="81" t="str">
        <f>IF('Познавательное развитие'!M17="","",IF('Познавательное развитие'!M17&gt;1.5,"сформирован",IF('Познавательное развитие'!M17&lt;0.5,"не сформирован", "в стадии формирования")))</f>
        <v/>
      </c>
      <c r="CQ16" s="81" t="str">
        <f>IF('Познавательное развитие'!N17="","",IF('Познавательное развитие'!N17&gt;1.5,"сформирован",IF('Познавательное развитие'!N17&lt;0.5,"не сформирован", "в стадии формирования")))</f>
        <v/>
      </c>
      <c r="CR16" s="81" t="str">
        <f>IF('Познавательное развитие'!O17="","",IF('Познавательное развитие'!O17&gt;1.5,"сформирован",IF('Познавательное развитие'!O17&lt;0.5,"не сформирован", "в стадии формирования")))</f>
        <v/>
      </c>
      <c r="CS16" s="81" t="str">
        <f>IF('Познавательное развитие'!P17="","",IF('Познавательное развитие'!P17&gt;1.5,"сформирован",IF('Познавательное развитие'!P17&lt;0.5,"не сформирован", "в стадии формирования")))</f>
        <v/>
      </c>
      <c r="CT16" s="81" t="str">
        <f>IF('Познавательное развитие'!Q17="","",IF('Познавательное развитие'!Q17&gt;1.5,"сформирован",IF('Познавательное развитие'!Q17&lt;0.5,"не сформирован", "в стадии формирования")))</f>
        <v/>
      </c>
      <c r="CU16" s="81" t="str">
        <f>IF('Речевое развитие'!J16="","",IF('Речевое развитие'!J16&gt;1.5,"сформирован",IF('Речевое развитие'!J16&lt;0.5,"не сформирован", "в стадии формирования")))</f>
        <v/>
      </c>
      <c r="CV16" s="81" t="str">
        <f>IF('Речевое развитие'!K16="","",IF('Речевое развитие'!K16&gt;1.5,"сформирован",IF('Речевое развитие'!K16&lt;0.5,"не сформирован", "в стадии формирования")))</f>
        <v/>
      </c>
      <c r="CW16" s="81" t="str">
        <f>IF('Речевое развитие'!L16="","",IF('Речевое развитие'!L16&gt;1.5,"сформирован",IF('Речевое развитие'!L16&lt;0.5,"не сформирован", "в стадии формирования")))</f>
        <v/>
      </c>
      <c r="CX16" s="165"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CY16" s="134"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разв'!AA17)/26))))))))))))))))))))))))))</f>
        <v/>
      </c>
      <c r="CZ16" s="81" t="str">
        <f t="shared" si="6"/>
        <v/>
      </c>
      <c r="EL16" s="90"/>
    </row>
    <row r="17" spans="1:142">
      <c r="A17" s="295">
        <f>список!A15</f>
        <v>14</v>
      </c>
      <c r="B17" s="163" t="str">
        <f>IF(список!B15="","",список!B15)</f>
        <v/>
      </c>
      <c r="C17" s="81">
        <f>IF(список!C15="","",список!C15)</f>
        <v>0</v>
      </c>
      <c r="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G17" s="81"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H17" s="81"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I17" s="81" t="str">
        <f>IF('Познавательное развитие'!J18="","",IF('Познавательное развитие'!J18&gt;1.5,"сформирован",IF('Познавательное развитие'!J18&lt;0.5,"не сформирован", "в стадии формирования")))</f>
        <v/>
      </c>
      <c r="J17" s="81" t="str">
        <f>IF('Познавательное развитие'!K18="","",IF('Познавательное развитие'!K18&gt;1.5,"сформирован",IF('Познавательное развитие'!K18&lt;0.5,"не сформирован", "в стадии формирования")))</f>
        <v/>
      </c>
      <c r="K17" s="81" t="str">
        <f>IF('Познавательное развитие'!N18="","",IF('Познавательное развитие'!N18&gt;1.5,"сформирован",IF('Познавательное развитие'!N18&lt;0.5,"не сформирован", "в стадии формирования")))</f>
        <v/>
      </c>
      <c r="L17" s="81" t="str">
        <f>IF('Познавательное развитие'!O18="","",IF('Познавательное развитие'!O18&gt;1.5,"сформирован",IF('Познавательное развитие'!O18&lt;0.5,"не сформирован", "в стадии формирования")))</f>
        <v/>
      </c>
      <c r="M17" s="81" t="str">
        <f>IF('Познавательное развитие'!U18="","",IF('Познавательное развитие'!U18&gt;1.5,"сформирован",IF('Познавательное развитие'!U18&lt;0.5,"не сформирован", "в стадии формирования")))</f>
        <v/>
      </c>
      <c r="N17" s="81" t="str">
        <f>IF('Речевое развитие'!G17="","",IF('Речевое развитие'!G17&gt;1.5,"сформирован",IF('Речевое развитие'!G17&lt;0.5,"не сформирован", "в стадии формирования")))</f>
        <v/>
      </c>
      <c r="O17" s="81"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P17" s="134"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разв'!D18)/12))))))))))))</f>
        <v/>
      </c>
      <c r="Q17" s="81" t="str">
        <f t="shared" si="0"/>
        <v/>
      </c>
      <c r="R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S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T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U17" s="81"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V17" s="81"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W17" s="81"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X17" s="81"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Y17" s="81" t="str">
        <f>IF('Познавательное развитие'!T18="","",IF('Познавательное развитие'!T18&gt;1.5,"сформирован",IF('Познавательное развитие'!T18&lt;0.5,"не сформирован", "в стадии формирования")))</f>
        <v/>
      </c>
      <c r="Z17" s="81" t="str">
        <f>IF('Речевое развитие'!G17="","",IF('Речевое развитие'!G17&gt;1.5,"сформирован",IF('Речевое развитие'!G17&lt;0.5,"не сформирован", "в стадии формирования")))</f>
        <v/>
      </c>
      <c r="AA17" s="134"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разви'!U18+'Познавательное развитие'!T18+'Речевое развитие'!G17)/9)))))))))</f>
        <v/>
      </c>
      <c r="AB17" s="81" t="str">
        <f t="shared" si="1"/>
        <v/>
      </c>
      <c r="AC17" s="81"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AD17" s="81" t="str">
        <f>IF('Познавательное развитие'!P18="","",IF('Познавательное развитие'!P18&gt;1.5,"сформирован",IF('Познавательное развитие'!P18&lt;0.5,"не сформирован", "в стадии формирования")))</f>
        <v/>
      </c>
      <c r="AE17" s="81" t="str">
        <f>IF('Речевое развитие'!F17="","",IF('Речевое развитие'!F17&gt;1.5,"сформирован",IF('Речевое развитие'!GG17&lt;0.5,"не сформирован", "в стадии формирования")))</f>
        <v/>
      </c>
      <c r="AF17" s="81" t="str">
        <f>IF('Речевое развитие'!G17="","",IF('Речевое развитие'!G17&gt;1.5,"сформирован",IF('Речевое развитие'!GH17&lt;0.5,"не сформирован", "в стадии формирования")))</f>
        <v/>
      </c>
      <c r="AG17" s="81" t="str">
        <f>IF('Речевое развитие'!M17="","",IF('Речевое развитие'!M17&gt;1.5,"сформирован",IF('Речевое развитие'!M17&lt;0.5,"не сформирован", "в стадии формирования")))</f>
        <v/>
      </c>
      <c r="AH17" s="81" t="str">
        <f>IF('Речевое развитие'!N17="","",IF('Речевое развитие'!N17&gt;1.5,"сформирован",IF('Речевое развитие'!N17&lt;0.5,"не сформирован", "в стадии формирования")))</f>
        <v/>
      </c>
      <c r="AI17" s="81"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AJ17" s="81"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AK17" s="81" t="str">
        <f>IF('Художественно-эстетическое разв'!AB18="","",IF('Художественно-эстетическое разв'!AB18&gt;1.5,"сформирован",IF('Художественно-эстетическое разв'!AB18&lt;0.5,"не сформирован", "в стадии формирования")))</f>
        <v/>
      </c>
      <c r="AL17" s="164"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разв'!AB18)/9)))))))))</f>
        <v/>
      </c>
      <c r="AM17" s="81" t="str">
        <f t="shared" si="2"/>
        <v/>
      </c>
      <c r="AN17" s="81" t="str">
        <f>IF('Познавательное развитие'!V18="","",IF('Познавательное развитие'!V18&gt;1.5,"сформирован",IF('Познавательное развитие'!V18&lt;0.5,"не сформирован", "в стадии формирования")))</f>
        <v/>
      </c>
      <c r="AO17" s="81" t="str">
        <f>IF('Речевое развитие'!D17="","",IF('Речевое развитие'!D17&gt;1.5,"сформирован",IF('Речевое развитие'!D17&lt;0.5,"не сформирован", "в стадии формирования")))</f>
        <v/>
      </c>
      <c r="AP17" s="81" t="str">
        <f>IF('Речевое развитие'!E17="","",IF('Речевое развитие'!E17&gt;1.5,"сформирован",IF('Речевое развитие'!E17&lt;0.5,"не сформирован", "в стадии формирования")))</f>
        <v/>
      </c>
      <c r="AQ17" s="81" t="str">
        <f>IF('Речевое развитие'!F17="","",IF('Речевое развитие'!F17&gt;1.5,"сформирован",IF('Речевое развитие'!F17&lt;0.5,"не сформирован", "в стадии формирования")))</f>
        <v/>
      </c>
      <c r="AR17" s="81" t="str">
        <f>IF('Речевое развитие'!G17="","",IF('Речевое развитие'!G17&gt;1.5,"сформирован",IF('Речевое развитие'!G17&lt;0.5,"не сформирован", "в стадии формирования")))</f>
        <v/>
      </c>
      <c r="AS17" s="81" t="str">
        <f>IF('Речевое развитие'!J17="","",IF('Речевое развитие'!J17&gt;1.5,"сформирован",IF('Речевое развитие'!J17&lt;0.5,"не сформирован", "в стадии формирования")))</f>
        <v/>
      </c>
      <c r="AT17" s="81" t="str">
        <f>IF('Речевое развитие'!M17="","",IF('Речевое развитие'!M17&gt;1.5,"сформирован",IF('Речевое развитие'!M17&lt;0.5,"не сформирован", "в стадии формирования")))</f>
        <v/>
      </c>
      <c r="AU17" s="134" t="str">
        <f>IF('Познавательное развитие'!V18="","",IF('Речевое развитие'!D17="","",IF('Речевое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развитие'!E17+'Речевое развитие'!F17+'Речевое развитие'!G17+'Речевое развитие'!J17+'Речевое развитие'!M17)/7)))))))</f>
        <v/>
      </c>
      <c r="AV17" s="81" t="str">
        <f t="shared" si="3"/>
        <v/>
      </c>
      <c r="AW17" s="97" t="str">
        <f>IF('Художественно-эстетическое разв'!M18="","",IF('Художественно-эстетическое разв'!M18&gt;1.5,"сформирован",IF('Художественно-эстетическое разв'!M18&lt;0.5,"не сформирован", "в стадии формирования")))</f>
        <v/>
      </c>
      <c r="AX17" s="97" t="str">
        <f>IF('Художественно-эстетическое разв'!N18="","",IF('Художественно-эстетическое разв'!N18&gt;1.5,"сформирован",IF('Художественно-эстетическое разв'!N18&lt;0.5,"не сформирован", "в стадии формирования")))</f>
        <v/>
      </c>
      <c r="AY17" s="165" t="str">
        <f>IF('Художественно-эстетическое разв'!V18="","",IF('Художественно-эстетическое разв'!V18&gt;1.5,"сформирован",IF('Художественно-эстетическое разв'!V18&lt;0.5,"не сформирован", "в стадии формирования")))</f>
        <v/>
      </c>
      <c r="AZ17" s="97" t="str">
        <f>IF('Физическое развитие'!D17="","",IF('Физическое развитие'!D17&gt;1.5,"сформирован",IF('Физическое развитие'!D17&lt;0.5,"не сформирован", "в стадии формирования")))</f>
        <v/>
      </c>
      <c r="BA17" s="97" t="str">
        <f>IF('Физическое развитие'!E17="","",IF('Физическое развитие'!E17&gt;1.5,"сформирован",IF('Физическое развитие'!E17&lt;0.5,"не сформирован", "в стадии формирования")))</f>
        <v/>
      </c>
      <c r="BB17" s="97" t="str">
        <f>IF('Физическое развитие'!F17="","",IF('Физическое развитие'!F17&gt;1.5,"сформирован",IF('Физическое развитие'!F17&lt;0.5,"не сформирован", "в стадии формирования")))</f>
        <v/>
      </c>
      <c r="BC17" s="97" t="str">
        <f>IF('Физическое развитие'!G17="","",IF('Физическое развитие'!G17&gt;1.5,"сформирован",IF('Физическое развитие'!G17&lt;0.5,"не сформирован", "в стадии формирования")))</f>
        <v/>
      </c>
      <c r="BD17" s="97" t="str">
        <f>IF('Физическое развитие'!H17="","",IF('Физическое развитие'!H17&gt;1.5,"сформирован",IF('Физическое развитие'!H17&lt;0.5,"не сформирован", "в стадии формирования")))</f>
        <v/>
      </c>
      <c r="BE17" s="97" t="str">
        <f>IF('Физическое развитие'!I17="","",IF('Физическое развитие'!I17&gt;1.5,"сформирован",IF('Физическое развитие'!I17&lt;0.5,"не сформирован", "в стадии формирования")))</f>
        <v/>
      </c>
      <c r="BF17" s="97" t="str">
        <f>IF('Физическое развитие'!J17="","",IF('Физическое развитие'!J17&gt;1.5,"сформирован",IF('Физическое развитие'!J17&lt;0.5,"не сформирован", "в стадии формирования")))</f>
        <v/>
      </c>
      <c r="BG17" s="97" t="str">
        <f>IF('Физическое развитие'!K17="","",IF('Физическое развитие'!K17&gt;1.5,"сформирован",IF('Физическое развитие'!K17&lt;0.5,"не сформирован", "в стадии формирования")))</f>
        <v/>
      </c>
      <c r="BH17" s="97" t="str">
        <f>IF('Физическое развитие'!L17="","",IF('Физическое развитие'!L17&gt;1.5,"сформирован",IF('Физическое развитие'!L17&lt;0.5,"не сформирован", "в стадии формирования")))</f>
        <v/>
      </c>
      <c r="BI17" s="134"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развитие'!M17)/12))))))))))))</f>
        <v/>
      </c>
      <c r="BJ17" s="81" t="str">
        <f t="shared" si="4"/>
        <v/>
      </c>
      <c r="BK17" s="81"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BL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M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BN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BO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BP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BQ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BR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BS17" s="81" t="str">
        <f>IF('Физическое развитие'!L17="","",IF('Физическое развитие'!L17&gt;1.5,"сформирован",IF('Физическое развитие'!L17&lt;0.5,"не сформирован", "в стадии формирования")))</f>
        <v/>
      </c>
      <c r="BT17" s="81" t="str">
        <f>IF('Физическое развитие'!M17="","",IF('Физическое развитие'!M17&gt;1.5,"сформирован",IF('Физическое развитие'!M17&lt;0.5,"не сформирован", "в стадии формирования")))</f>
        <v/>
      </c>
      <c r="BU17" s="81" t="str">
        <f>IF('Физическое развитие'!N17="","",IF('Физическое развитие'!N17&gt;1.5,"сформирован",IF('Физическое развитие'!N17&lt;0.5,"не сформирован", "в стадии формирования")))</f>
        <v/>
      </c>
      <c r="BV17" s="81" t="str">
        <f>IF('Физическое развитие'!O17="","",IF('Физическое развитие'!O17&gt;1.5,"сформирован",IF('Физическое развитие'!O17&lt;0.5,"не сформирован", "в стадии формирования")))</f>
        <v/>
      </c>
      <c r="BW17" s="134" t="str">
        <f>IF('Социально-коммуникативное разви'!D18="","",IF('Социально-коммуникативное разви'!G18="","",IF('Социально-коммуникативное разви'!K18="","",IF('Социально-коммуникативное разви'!M18="","",IF('Социально-коммуникативное разви'!X18="","",IF('Социально-коммуникативное разви'!Y18="","",IF('Социально-коммуникативное разви'!Z18="","",IF('Социально-коммуникативное разви'!AA18="","",IF('Физическое развитие'!L17="","",IF('Физическое развитие'!P17="","",IF('Физическое развитие'!Q17="","",IF('Физическое развитие'!R17="","",('Социально-коммуникативное разви'!D18+'Социально-коммуникативное разви'!G18+'Социально-коммуникативное разви'!K18+'Социально-коммуникативное разви'!M18+'Социально-коммуникативное разви'!X18+'Социально-коммуникативное разви'!Y18+'Социально-коммуникативное разви'!Z18+'Социально-коммуникативное разви'!AA18+'Физическое развитие'!L17+'Физическое развитие'!P17+'Физическое развитие'!Q17+'Физическое развитие'!R17)/12))))))))))))</f>
        <v/>
      </c>
      <c r="BX17" s="81" t="str">
        <f t="shared" si="5"/>
        <v/>
      </c>
      <c r="BY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Z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A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CB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CC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C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C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C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CG17" s="81" t="str">
        <f>IF('Познавательное развитие'!D18="","",IF('Познавательное развитие'!D18&gt;1.5,"сформирован",IF('Познавательное развитие'!D18&lt;0.5,"не сформирован", "в стадии формирования")))</f>
        <v/>
      </c>
      <c r="CH17" s="81" t="str">
        <f>IF('Познавательное развитие'!E18="","",IF('Познавательное развитие'!E18&gt;1.5,"сформирован",IF('Познавательное развитие'!E18&lt;0.5,"не сформирован", "в стадии формирования")))</f>
        <v/>
      </c>
      <c r="CI17" s="81" t="str">
        <f>IF('Познавательное развитие'!F18="","",IF('Познавательное развитие'!F18&gt;1.5,"сформирован",IF('Познавательное развитие'!F18&lt;0.5,"не сформирован", "в стадии формирования")))</f>
        <v/>
      </c>
      <c r="CJ17" s="81" t="str">
        <f>IF('Познавательное развитие'!G18="","",IF('Познавательное развитие'!G18&gt;1.5,"сформирован",IF('Познавательное развитие'!G18&lt;0.5,"не сформирован", "в стадии формирования")))</f>
        <v/>
      </c>
      <c r="CK17" s="81" t="str">
        <f>IF('Познавательное развитие'!H18="","",IF('Познавательное развитие'!H18&gt;1.5,"сформирован",IF('Познавательное развитие'!H18&lt;0.5,"не сформирован", "в стадии формирования")))</f>
        <v/>
      </c>
      <c r="CL17" s="81" t="str">
        <f>IF('Познавательное развитие'!I18="","",IF('Познавательное развитие'!I18&gt;1.5,"сформирован",IF('Познавательное развитие'!I18&lt;0.5,"не сформирован", "в стадии формирования")))</f>
        <v/>
      </c>
      <c r="CM17" s="81" t="str">
        <f>IF('Познавательное развитие'!J18="","",IF('Познавательное развитие'!J18&gt;1.5,"сформирован",IF('Познавательное развитие'!J18&lt;0.5,"не сформирован", "в стадии формирования")))</f>
        <v/>
      </c>
      <c r="CN17" s="81" t="str">
        <f>IF('Познавательное развитие'!K18="","",IF('Познавательное развитие'!K18&gt;1.5,"сформирован",IF('Познавательное развитие'!K18&lt;0.5,"не сформирован", "в стадии формирования")))</f>
        <v/>
      </c>
      <c r="CO17" s="81" t="str">
        <f>IF('Познавательное развитие'!L18="","",IF('Познавательное развитие'!L18&gt;1.5,"сформирован",IF('Познавательное развитие'!L18&lt;0.5,"не сформирован", "в стадии формирования")))</f>
        <v/>
      </c>
      <c r="CP17" s="81" t="str">
        <f>IF('Познавательное развитие'!M18="","",IF('Познавательное развитие'!M18&gt;1.5,"сформирован",IF('Познавательное развитие'!M18&lt;0.5,"не сформирован", "в стадии формирования")))</f>
        <v/>
      </c>
      <c r="CQ17" s="81" t="str">
        <f>IF('Познавательное развитие'!N18="","",IF('Познавательное развитие'!N18&gt;1.5,"сформирован",IF('Познавательное развитие'!N18&lt;0.5,"не сформирован", "в стадии формирования")))</f>
        <v/>
      </c>
      <c r="CR17" s="81" t="str">
        <f>IF('Познавательное развитие'!O18="","",IF('Познавательное развитие'!O18&gt;1.5,"сформирован",IF('Познавательное развитие'!O18&lt;0.5,"не сформирован", "в стадии формирования")))</f>
        <v/>
      </c>
      <c r="CS17" s="81" t="str">
        <f>IF('Познавательное развитие'!P18="","",IF('Познавательное развитие'!P18&gt;1.5,"сформирован",IF('Познавательное развитие'!P18&lt;0.5,"не сформирован", "в стадии формирования")))</f>
        <v/>
      </c>
      <c r="CT17" s="81" t="str">
        <f>IF('Познавательное развитие'!Q18="","",IF('Познавательное развитие'!Q18&gt;1.5,"сформирован",IF('Познавательное развитие'!Q18&lt;0.5,"не сформирован", "в стадии формирования")))</f>
        <v/>
      </c>
      <c r="CU17" s="81" t="str">
        <f>IF('Речевое развитие'!J17="","",IF('Речевое развитие'!J17&gt;1.5,"сформирован",IF('Речевое развитие'!J17&lt;0.5,"не сформирован", "в стадии формирования")))</f>
        <v/>
      </c>
      <c r="CV17" s="81" t="str">
        <f>IF('Речевое развитие'!K17="","",IF('Речевое развитие'!K17&gt;1.5,"сформирован",IF('Речевое развитие'!K17&lt;0.5,"не сформирован", "в стадии формирования")))</f>
        <v/>
      </c>
      <c r="CW17" s="81" t="str">
        <f>IF('Речевое развитие'!L17="","",IF('Речевое развитие'!L17&gt;1.5,"сформирован",IF('Речевое развитие'!L17&lt;0.5,"не сформирован", "в стадии формирования")))</f>
        <v/>
      </c>
      <c r="CX17" s="165"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CY17" s="134"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разв'!AA18)/26))))))))))))))))))))))))))</f>
        <v/>
      </c>
      <c r="CZ17" s="81" t="str">
        <f t="shared" si="6"/>
        <v/>
      </c>
      <c r="EL17" s="90"/>
    </row>
    <row r="18" spans="1:142">
      <c r="A18" s="295">
        <f>список!A16</f>
        <v>15</v>
      </c>
      <c r="B18" s="163" t="str">
        <f>IF(список!B16="","",список!B16)</f>
        <v/>
      </c>
      <c r="C18" s="81">
        <f>IF(список!C16="","",список!C16)</f>
        <v>0</v>
      </c>
      <c r="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G18" s="81"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H18" s="81"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I18" s="81" t="str">
        <f>IF('Познавательное развитие'!J19="","",IF('Познавательное развитие'!J19&gt;1.5,"сформирован",IF('Познавательное развитие'!J19&lt;0.5,"не сформирован", "в стадии формирования")))</f>
        <v/>
      </c>
      <c r="J18" s="81" t="str">
        <f>IF('Познавательное развитие'!K19="","",IF('Познавательное развитие'!K19&gt;1.5,"сформирован",IF('Познавательное развитие'!K19&lt;0.5,"не сформирован", "в стадии формирования")))</f>
        <v/>
      </c>
      <c r="K18" s="81" t="str">
        <f>IF('Познавательное развитие'!N19="","",IF('Познавательное развитие'!N19&gt;1.5,"сформирован",IF('Познавательное развитие'!N19&lt;0.5,"не сформирован", "в стадии формирования")))</f>
        <v/>
      </c>
      <c r="L18" s="81" t="str">
        <f>IF('Познавательное развитие'!O19="","",IF('Познавательное развитие'!O19&gt;1.5,"сформирован",IF('Познавательное развитие'!O19&lt;0.5,"не сформирован", "в стадии формирования")))</f>
        <v/>
      </c>
      <c r="M18" s="81" t="str">
        <f>IF('Познавательное развитие'!U19="","",IF('Познавательное развитие'!U19&gt;1.5,"сформирован",IF('Познавательное развитие'!U19&lt;0.5,"не сформирован", "в стадии формирования")))</f>
        <v/>
      </c>
      <c r="N18" s="81" t="str">
        <f>IF('Речевое развитие'!G18="","",IF('Речевое развитие'!G18&gt;1.5,"сформирован",IF('Речевое развитие'!G18&lt;0.5,"не сформирован", "в стадии формирования")))</f>
        <v/>
      </c>
      <c r="O18" s="81"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P18" s="134"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разв'!D19)/12))))))))))))</f>
        <v/>
      </c>
      <c r="Q18" s="81" t="str">
        <f t="shared" si="0"/>
        <v/>
      </c>
      <c r="R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S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T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U18" s="81"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V18" s="81"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W18" s="81"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X18" s="81"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Y18" s="81" t="str">
        <f>IF('Познавательное развитие'!T19="","",IF('Познавательное развитие'!T19&gt;1.5,"сформирован",IF('Познавательное развитие'!T19&lt;0.5,"не сформирован", "в стадии формирования")))</f>
        <v/>
      </c>
      <c r="Z18" s="81" t="str">
        <f>IF('Речевое развитие'!G18="","",IF('Речевое развитие'!G18&gt;1.5,"сформирован",IF('Речевое развитие'!G18&lt;0.5,"не сформирован", "в стадии формирования")))</f>
        <v/>
      </c>
      <c r="AA18" s="134"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разви'!U19+'Познавательное развитие'!T19+'Речевое развитие'!G18)/9)))))))))</f>
        <v/>
      </c>
      <c r="AB18" s="81" t="str">
        <f t="shared" si="1"/>
        <v/>
      </c>
      <c r="AC18" s="81"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AD18" s="81" t="str">
        <f>IF('Познавательное развитие'!P19="","",IF('Познавательное развитие'!P19&gt;1.5,"сформирован",IF('Познавательное развитие'!P19&lt;0.5,"не сформирован", "в стадии формирования")))</f>
        <v/>
      </c>
      <c r="AE18" s="81" t="str">
        <f>IF('Речевое развитие'!F18="","",IF('Речевое развитие'!F18&gt;1.5,"сформирован",IF('Речевое развитие'!GG18&lt;0.5,"не сформирован", "в стадии формирования")))</f>
        <v/>
      </c>
      <c r="AF18" s="81" t="str">
        <f>IF('Речевое развитие'!G18="","",IF('Речевое развитие'!G18&gt;1.5,"сформирован",IF('Речевое развитие'!GH18&lt;0.5,"не сформирован", "в стадии формирования")))</f>
        <v/>
      </c>
      <c r="AG18" s="81" t="str">
        <f>IF('Речевое развитие'!M18="","",IF('Речевое развитие'!M18&gt;1.5,"сформирован",IF('Речевое развитие'!M18&lt;0.5,"не сформирован", "в стадии формирования")))</f>
        <v/>
      </c>
      <c r="AH18" s="81" t="str">
        <f>IF('Речевое развитие'!N18="","",IF('Речевое развитие'!N18&gt;1.5,"сформирован",IF('Речевое развитие'!N18&lt;0.5,"не сформирован", "в стадии формирования")))</f>
        <v/>
      </c>
      <c r="AI18" s="81"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AJ18" s="81"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AK18" s="81" t="str">
        <f>IF('Художественно-эстетическое разв'!AB19="","",IF('Художественно-эстетическое разв'!AB19&gt;1.5,"сформирован",IF('Художественно-эстетическое разв'!AB19&lt;0.5,"не сформирован", "в стадии формирования")))</f>
        <v/>
      </c>
      <c r="AL18" s="164"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разв'!AB19)/9)))))))))</f>
        <v/>
      </c>
      <c r="AM18" s="81" t="str">
        <f t="shared" si="2"/>
        <v/>
      </c>
      <c r="AN18" s="81" t="str">
        <f>IF('Познавательное развитие'!V19="","",IF('Познавательное развитие'!V19&gt;1.5,"сформирован",IF('Познавательное развитие'!V19&lt;0.5,"не сформирован", "в стадии формирования")))</f>
        <v/>
      </c>
      <c r="AO18" s="81" t="str">
        <f>IF('Речевое развитие'!D18="","",IF('Речевое развитие'!D18&gt;1.5,"сформирован",IF('Речевое развитие'!D18&lt;0.5,"не сформирован", "в стадии формирования")))</f>
        <v/>
      </c>
      <c r="AP18" s="81" t="str">
        <f>IF('Речевое развитие'!E18="","",IF('Речевое развитие'!E18&gt;1.5,"сформирован",IF('Речевое развитие'!E18&lt;0.5,"не сформирован", "в стадии формирования")))</f>
        <v/>
      </c>
      <c r="AQ18" s="81" t="str">
        <f>IF('Речевое развитие'!F18="","",IF('Речевое развитие'!F18&gt;1.5,"сформирован",IF('Речевое развитие'!F18&lt;0.5,"не сформирован", "в стадии формирования")))</f>
        <v/>
      </c>
      <c r="AR18" s="81" t="str">
        <f>IF('Речевое развитие'!G18="","",IF('Речевое развитие'!G18&gt;1.5,"сформирован",IF('Речевое развитие'!G18&lt;0.5,"не сформирован", "в стадии формирования")))</f>
        <v/>
      </c>
      <c r="AS18" s="81" t="str">
        <f>IF('Речевое развитие'!J18="","",IF('Речевое развитие'!J18&gt;1.5,"сформирован",IF('Речевое развитие'!J18&lt;0.5,"не сформирован", "в стадии формирования")))</f>
        <v/>
      </c>
      <c r="AT18" s="81" t="str">
        <f>IF('Речевое развитие'!M18="","",IF('Речевое развитие'!M18&gt;1.5,"сформирован",IF('Речевое развитие'!M18&lt;0.5,"не сформирован", "в стадии формирования")))</f>
        <v/>
      </c>
      <c r="AU18" s="134" t="str">
        <f>IF('Познавательное развитие'!V19="","",IF('Речевое развитие'!D18="","",IF('Речевое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развитие'!E18+'Речевое развитие'!F18+'Речевое развитие'!G18+'Речевое развитие'!J18+'Речевое развитие'!M18)/7)))))))</f>
        <v/>
      </c>
      <c r="AV18" s="81" t="str">
        <f t="shared" si="3"/>
        <v/>
      </c>
      <c r="AW18" s="97" t="str">
        <f>IF('Художественно-эстетическое разв'!M19="","",IF('Художественно-эстетическое разв'!M19&gt;1.5,"сформирован",IF('Художественно-эстетическое разв'!M19&lt;0.5,"не сформирован", "в стадии формирования")))</f>
        <v/>
      </c>
      <c r="AX18" s="97" t="str">
        <f>IF('Художественно-эстетическое разв'!N19="","",IF('Художественно-эстетическое разв'!N19&gt;1.5,"сформирован",IF('Художественно-эстетическое разв'!N19&lt;0.5,"не сформирован", "в стадии формирования")))</f>
        <v/>
      </c>
      <c r="AY18" s="165" t="str">
        <f>IF('Художественно-эстетическое разв'!V19="","",IF('Художественно-эстетическое разв'!V19&gt;1.5,"сформирован",IF('Художественно-эстетическое разв'!V19&lt;0.5,"не сформирован", "в стадии формирования")))</f>
        <v/>
      </c>
      <c r="AZ18" s="97" t="str">
        <f>IF('Физическое развитие'!D18="","",IF('Физическое развитие'!D18&gt;1.5,"сформирован",IF('Физическое развитие'!D18&lt;0.5,"не сформирован", "в стадии формирования")))</f>
        <v/>
      </c>
      <c r="BA18" s="97" t="str">
        <f>IF('Физическое развитие'!E18="","",IF('Физическое развитие'!E18&gt;1.5,"сформирован",IF('Физическое развитие'!E18&lt;0.5,"не сформирован", "в стадии формирования")))</f>
        <v/>
      </c>
      <c r="BB18" s="97" t="str">
        <f>IF('Физическое развитие'!F18="","",IF('Физическое развитие'!F18&gt;1.5,"сформирован",IF('Физическое развитие'!F18&lt;0.5,"не сформирован", "в стадии формирования")))</f>
        <v/>
      </c>
      <c r="BC18" s="97" t="str">
        <f>IF('Физическое развитие'!G18="","",IF('Физическое развитие'!G18&gt;1.5,"сформирован",IF('Физическое развитие'!G18&lt;0.5,"не сформирован", "в стадии формирования")))</f>
        <v/>
      </c>
      <c r="BD18" s="97" t="str">
        <f>IF('Физическое развитие'!H18="","",IF('Физическое развитие'!H18&gt;1.5,"сформирован",IF('Физическое развитие'!H18&lt;0.5,"не сформирован", "в стадии формирования")))</f>
        <v/>
      </c>
      <c r="BE18" s="97" t="str">
        <f>IF('Физическое развитие'!I18="","",IF('Физическое развитие'!I18&gt;1.5,"сформирован",IF('Физическое развитие'!I18&lt;0.5,"не сформирован", "в стадии формирования")))</f>
        <v/>
      </c>
      <c r="BF18" s="97" t="str">
        <f>IF('Физическое развитие'!J18="","",IF('Физическое развитие'!J18&gt;1.5,"сформирован",IF('Физическое развитие'!J18&lt;0.5,"не сформирован", "в стадии формирования")))</f>
        <v/>
      </c>
      <c r="BG18" s="97" t="str">
        <f>IF('Физическое развитие'!K18="","",IF('Физическое развитие'!K18&gt;1.5,"сформирован",IF('Физическое развитие'!K18&lt;0.5,"не сформирован", "в стадии формирования")))</f>
        <v/>
      </c>
      <c r="BH18" s="97" t="str">
        <f>IF('Физическое развитие'!L18="","",IF('Физическое развитие'!L18&gt;1.5,"сформирован",IF('Физическое развитие'!L18&lt;0.5,"не сформирован", "в стадии формирования")))</f>
        <v/>
      </c>
      <c r="BI18" s="134"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развитие'!M18)/12))))))))))))</f>
        <v/>
      </c>
      <c r="BJ18" s="81" t="str">
        <f t="shared" si="4"/>
        <v/>
      </c>
      <c r="BK18" s="81"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BL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M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BN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BO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BP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BQ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BR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BS18" s="81" t="str">
        <f>IF('Физическое развитие'!L18="","",IF('Физическое развитие'!L18&gt;1.5,"сформирован",IF('Физическое развитие'!L18&lt;0.5,"не сформирован", "в стадии формирования")))</f>
        <v/>
      </c>
      <c r="BT18" s="81" t="str">
        <f>IF('Физическое развитие'!M18="","",IF('Физическое развитие'!M18&gt;1.5,"сформирован",IF('Физическое развитие'!M18&lt;0.5,"не сформирован", "в стадии формирования")))</f>
        <v/>
      </c>
      <c r="BU18" s="81" t="str">
        <f>IF('Физическое развитие'!N18="","",IF('Физическое развитие'!N18&gt;1.5,"сформирован",IF('Физическое развитие'!N18&lt;0.5,"не сформирован", "в стадии формирования")))</f>
        <v/>
      </c>
      <c r="BV18" s="81" t="str">
        <f>IF('Физическое развитие'!O18="","",IF('Физическое развитие'!O18&gt;1.5,"сформирован",IF('Физическое развитие'!O18&lt;0.5,"не сформирован", "в стадии формирования")))</f>
        <v/>
      </c>
      <c r="BW18" s="134" t="str">
        <f>IF('Социально-коммуникативное разви'!D19="","",IF('Социально-коммуникативное разви'!G19="","",IF('Социально-коммуникативное разви'!K19="","",IF('Социально-коммуникативное разви'!M19="","",IF('Социально-коммуникативное разви'!X19="","",IF('Социально-коммуникативное разви'!Y19="","",IF('Социально-коммуникативное разви'!Z19="","",IF('Социально-коммуникативное разви'!AA19="","",IF('Физическое развитие'!L18="","",IF('Физическое развитие'!P18="","",IF('Физическое развитие'!Q18="","",IF('Физическое развитие'!R18="","",('Социально-коммуникативное разви'!D19+'Социально-коммуникативное разви'!G19+'Социально-коммуникативное разви'!K19+'Социально-коммуникативное разви'!M19+'Социально-коммуникативное разви'!X19+'Социально-коммуникативное разви'!Y19+'Социально-коммуникативное разви'!Z19+'Социально-коммуникативное разви'!AA19+'Физическое развитие'!L18+'Физическое развитие'!P18+'Физическое развитие'!Q18+'Физическое развитие'!R18)/12))))))))))))</f>
        <v/>
      </c>
      <c r="BX18" s="81" t="str">
        <f t="shared" si="5"/>
        <v/>
      </c>
      <c r="BY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Z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A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CB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CC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C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C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C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CG18" s="81" t="str">
        <f>IF('Познавательное развитие'!D19="","",IF('Познавательное развитие'!D19&gt;1.5,"сформирован",IF('Познавательное развитие'!D19&lt;0.5,"не сформирован", "в стадии формирования")))</f>
        <v/>
      </c>
      <c r="CH18" s="81" t="str">
        <f>IF('Познавательное развитие'!E19="","",IF('Познавательное развитие'!E19&gt;1.5,"сформирован",IF('Познавательное развитие'!E19&lt;0.5,"не сформирован", "в стадии формирования")))</f>
        <v/>
      </c>
      <c r="CI18" s="81" t="str">
        <f>IF('Познавательное развитие'!F19="","",IF('Познавательное развитие'!F19&gt;1.5,"сформирован",IF('Познавательное развитие'!F19&lt;0.5,"не сформирован", "в стадии формирования")))</f>
        <v/>
      </c>
      <c r="CJ18" s="81" t="str">
        <f>IF('Познавательное развитие'!G19="","",IF('Познавательное развитие'!G19&gt;1.5,"сформирован",IF('Познавательное развитие'!G19&lt;0.5,"не сформирован", "в стадии формирования")))</f>
        <v/>
      </c>
      <c r="CK18" s="81" t="str">
        <f>IF('Познавательное развитие'!H19="","",IF('Познавательное развитие'!H19&gt;1.5,"сформирован",IF('Познавательное развитие'!H19&lt;0.5,"не сформирован", "в стадии формирования")))</f>
        <v/>
      </c>
      <c r="CL18" s="81" t="str">
        <f>IF('Познавательное развитие'!I19="","",IF('Познавательное развитие'!I19&gt;1.5,"сформирован",IF('Познавательное развитие'!I19&lt;0.5,"не сформирован", "в стадии формирования")))</f>
        <v/>
      </c>
      <c r="CM18" s="81" t="str">
        <f>IF('Познавательное развитие'!J19="","",IF('Познавательное развитие'!J19&gt;1.5,"сформирован",IF('Познавательное развитие'!J19&lt;0.5,"не сформирован", "в стадии формирования")))</f>
        <v/>
      </c>
      <c r="CN18" s="81" t="str">
        <f>IF('Познавательное развитие'!K19="","",IF('Познавательное развитие'!K19&gt;1.5,"сформирован",IF('Познавательное развитие'!K19&lt;0.5,"не сформирован", "в стадии формирования")))</f>
        <v/>
      </c>
      <c r="CO18" s="81" t="str">
        <f>IF('Познавательное развитие'!L19="","",IF('Познавательное развитие'!L19&gt;1.5,"сформирован",IF('Познавательное развитие'!L19&lt;0.5,"не сформирован", "в стадии формирования")))</f>
        <v/>
      </c>
      <c r="CP18" s="81" t="str">
        <f>IF('Познавательное развитие'!M19="","",IF('Познавательное развитие'!M19&gt;1.5,"сформирован",IF('Познавательное развитие'!M19&lt;0.5,"не сформирован", "в стадии формирования")))</f>
        <v/>
      </c>
      <c r="CQ18" s="81" t="str">
        <f>IF('Познавательное развитие'!N19="","",IF('Познавательное развитие'!N19&gt;1.5,"сформирован",IF('Познавательное развитие'!N19&lt;0.5,"не сформирован", "в стадии формирования")))</f>
        <v/>
      </c>
      <c r="CR18" s="81" t="str">
        <f>IF('Познавательное развитие'!O19="","",IF('Познавательное развитие'!O19&gt;1.5,"сформирован",IF('Познавательное развитие'!O19&lt;0.5,"не сформирован", "в стадии формирования")))</f>
        <v/>
      </c>
      <c r="CS18" s="81" t="str">
        <f>IF('Познавательное развитие'!P19="","",IF('Познавательное развитие'!P19&gt;1.5,"сформирован",IF('Познавательное развитие'!P19&lt;0.5,"не сформирован", "в стадии формирования")))</f>
        <v/>
      </c>
      <c r="CT18" s="81" t="str">
        <f>IF('Познавательное развитие'!Q19="","",IF('Познавательное развитие'!Q19&gt;1.5,"сформирован",IF('Познавательное развитие'!Q19&lt;0.5,"не сформирован", "в стадии формирования")))</f>
        <v/>
      </c>
      <c r="CU18" s="81" t="str">
        <f>IF('Речевое развитие'!J18="","",IF('Речевое развитие'!J18&gt;1.5,"сформирован",IF('Речевое развитие'!J18&lt;0.5,"не сформирован", "в стадии формирования")))</f>
        <v/>
      </c>
      <c r="CV18" s="81" t="str">
        <f>IF('Речевое развитие'!K18="","",IF('Речевое развитие'!K18&gt;1.5,"сформирован",IF('Речевое развитие'!K18&lt;0.5,"не сформирован", "в стадии формирования")))</f>
        <v/>
      </c>
      <c r="CW18" s="81" t="str">
        <f>IF('Речевое развитие'!L18="","",IF('Речевое развитие'!L18&gt;1.5,"сформирован",IF('Речевое развитие'!L18&lt;0.5,"не сформирован", "в стадии формирования")))</f>
        <v/>
      </c>
      <c r="CX18" s="165"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CY18" s="134"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разв'!AA19)/26))))))))))))))))))))))))))</f>
        <v/>
      </c>
      <c r="CZ18" s="81" t="str">
        <f t="shared" si="6"/>
        <v/>
      </c>
      <c r="EL18" s="90"/>
    </row>
    <row r="19" spans="1:142">
      <c r="A19" s="295">
        <f>список!A17</f>
        <v>16</v>
      </c>
      <c r="B19" s="163" t="str">
        <f>IF(список!B17="","",список!B17)</f>
        <v/>
      </c>
      <c r="C19" s="81">
        <f>IF(список!C17="","",список!C17)</f>
        <v>0</v>
      </c>
      <c r="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G19" s="81"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H19" s="81"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I19" s="81" t="str">
        <f>IF('Познавательное развитие'!J20="","",IF('Познавательное развитие'!J20&gt;1.5,"сформирован",IF('Познавательное развитие'!J20&lt;0.5,"не сформирован", "в стадии формирования")))</f>
        <v/>
      </c>
      <c r="J19" s="81" t="str">
        <f>IF('Познавательное развитие'!K20="","",IF('Познавательное развитие'!K20&gt;1.5,"сформирован",IF('Познавательное развитие'!K20&lt;0.5,"не сформирован", "в стадии формирования")))</f>
        <v/>
      </c>
      <c r="K19" s="81" t="str">
        <f>IF('Познавательное развитие'!N20="","",IF('Познавательное развитие'!N20&gt;1.5,"сформирован",IF('Познавательное развитие'!N20&lt;0.5,"не сформирован", "в стадии формирования")))</f>
        <v/>
      </c>
      <c r="L19" s="81" t="str">
        <f>IF('Познавательное развитие'!O20="","",IF('Познавательное развитие'!O20&gt;1.5,"сформирован",IF('Познавательное развитие'!O20&lt;0.5,"не сформирован", "в стадии формирования")))</f>
        <v/>
      </c>
      <c r="M19" s="81" t="str">
        <f>IF('Познавательное развитие'!U20="","",IF('Познавательное развитие'!U20&gt;1.5,"сформирован",IF('Познавательное развитие'!U20&lt;0.5,"не сформирован", "в стадии формирования")))</f>
        <v/>
      </c>
      <c r="N19" s="81" t="str">
        <f>IF('Речевое развитие'!G19="","",IF('Речевое развитие'!G19&gt;1.5,"сформирован",IF('Речевое развитие'!G19&lt;0.5,"не сформирован", "в стадии формирования")))</f>
        <v/>
      </c>
      <c r="O19" s="81"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P19" s="134"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разв'!D20)/12))))))))))))</f>
        <v/>
      </c>
      <c r="Q19" s="81" t="str">
        <f t="shared" si="0"/>
        <v/>
      </c>
      <c r="R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S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T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U19" s="81"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V19" s="81"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W19" s="81"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X19" s="81"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Y19" s="81" t="str">
        <f>IF('Познавательное развитие'!T20="","",IF('Познавательное развитие'!T20&gt;1.5,"сформирован",IF('Познавательное развитие'!T20&lt;0.5,"не сформирован", "в стадии формирования")))</f>
        <v/>
      </c>
      <c r="Z19" s="81" t="str">
        <f>IF('Речевое развитие'!G19="","",IF('Речевое развитие'!G19&gt;1.5,"сформирован",IF('Речевое развитие'!G19&lt;0.5,"не сформирован", "в стадии формирования")))</f>
        <v/>
      </c>
      <c r="AA19" s="134"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разви'!U20+'Познавательное развитие'!T20+'Речевое развитие'!G19)/9)))))))))</f>
        <v/>
      </c>
      <c r="AB19" s="81" t="str">
        <f t="shared" si="1"/>
        <v/>
      </c>
      <c r="AC19" s="81"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AD19" s="81" t="str">
        <f>IF('Познавательное развитие'!P20="","",IF('Познавательное развитие'!P20&gt;1.5,"сформирован",IF('Познавательное развитие'!P20&lt;0.5,"не сформирован", "в стадии формирования")))</f>
        <v/>
      </c>
      <c r="AE19" s="81" t="str">
        <f>IF('Речевое развитие'!F19="","",IF('Речевое развитие'!F19&gt;1.5,"сформирован",IF('Речевое развитие'!GG19&lt;0.5,"не сформирован", "в стадии формирования")))</f>
        <v/>
      </c>
      <c r="AF19" s="81" t="str">
        <f>IF('Речевое развитие'!G19="","",IF('Речевое развитие'!G19&gt;1.5,"сформирован",IF('Речевое развитие'!GH19&lt;0.5,"не сформирован", "в стадии формирования")))</f>
        <v/>
      </c>
      <c r="AG19" s="81" t="str">
        <f>IF('Речевое развитие'!M19="","",IF('Речевое развитие'!M19&gt;1.5,"сформирован",IF('Речевое развитие'!M19&lt;0.5,"не сформирован", "в стадии формирования")))</f>
        <v/>
      </c>
      <c r="AH19" s="81" t="str">
        <f>IF('Речевое развитие'!N19="","",IF('Речевое развитие'!N19&gt;1.5,"сформирован",IF('Речевое развитие'!N19&lt;0.5,"не сформирован", "в стадии формирования")))</f>
        <v/>
      </c>
      <c r="AI19" s="81"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AJ19" s="81"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AK19" s="81" t="str">
        <f>IF('Художественно-эстетическое разв'!AB20="","",IF('Художественно-эстетическое разв'!AB20&gt;1.5,"сформирован",IF('Художественно-эстетическое разв'!AB20&lt;0.5,"не сформирован", "в стадии формирования")))</f>
        <v/>
      </c>
      <c r="AL19" s="164"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разв'!AB20)/9)))))))))</f>
        <v/>
      </c>
      <c r="AM19" s="81" t="str">
        <f t="shared" si="2"/>
        <v/>
      </c>
      <c r="AN19" s="81" t="str">
        <f>IF('Познавательное развитие'!V20="","",IF('Познавательное развитие'!V20&gt;1.5,"сформирован",IF('Познавательное развитие'!V20&lt;0.5,"не сформирован", "в стадии формирования")))</f>
        <v/>
      </c>
      <c r="AO19" s="81" t="str">
        <f>IF('Речевое развитие'!D19="","",IF('Речевое развитие'!D19&gt;1.5,"сформирован",IF('Речевое развитие'!D19&lt;0.5,"не сформирован", "в стадии формирования")))</f>
        <v/>
      </c>
      <c r="AP19" s="81" t="str">
        <f>IF('Речевое развитие'!E19="","",IF('Речевое развитие'!E19&gt;1.5,"сформирован",IF('Речевое развитие'!E19&lt;0.5,"не сформирован", "в стадии формирования")))</f>
        <v/>
      </c>
      <c r="AQ19" s="81" t="str">
        <f>IF('Речевое развитие'!F19="","",IF('Речевое развитие'!F19&gt;1.5,"сформирован",IF('Речевое развитие'!F19&lt;0.5,"не сформирован", "в стадии формирования")))</f>
        <v/>
      </c>
      <c r="AR19" s="81" t="str">
        <f>IF('Речевое развитие'!G19="","",IF('Речевое развитие'!G19&gt;1.5,"сформирован",IF('Речевое развитие'!G19&lt;0.5,"не сформирован", "в стадии формирования")))</f>
        <v/>
      </c>
      <c r="AS19" s="81" t="str">
        <f>IF('Речевое развитие'!J19="","",IF('Речевое развитие'!J19&gt;1.5,"сформирован",IF('Речевое развитие'!J19&lt;0.5,"не сформирован", "в стадии формирования")))</f>
        <v/>
      </c>
      <c r="AT19" s="81" t="str">
        <f>IF('Речевое развитие'!M19="","",IF('Речевое развитие'!M19&gt;1.5,"сформирован",IF('Речевое развитие'!M19&lt;0.5,"не сформирован", "в стадии формирования")))</f>
        <v/>
      </c>
      <c r="AU19" s="134" t="str">
        <f>IF('Познавательное развитие'!V20="","",IF('Речевое развитие'!D19="","",IF('Речевое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развитие'!E19+'Речевое развитие'!F19+'Речевое развитие'!G19+'Речевое развитие'!J19+'Речевое развитие'!M19)/7)))))))</f>
        <v/>
      </c>
      <c r="AV19" s="81" t="str">
        <f t="shared" si="3"/>
        <v/>
      </c>
      <c r="AW19" s="97" t="str">
        <f>IF('Художественно-эстетическое разв'!M20="","",IF('Художественно-эстетическое разв'!M20&gt;1.5,"сформирован",IF('Художественно-эстетическое разв'!M20&lt;0.5,"не сформирован", "в стадии формирования")))</f>
        <v/>
      </c>
      <c r="AX19" s="97" t="str">
        <f>IF('Художественно-эстетическое разв'!N20="","",IF('Художественно-эстетическое разв'!N20&gt;1.5,"сформирован",IF('Художественно-эстетическое разв'!N20&lt;0.5,"не сформирован", "в стадии формирования")))</f>
        <v/>
      </c>
      <c r="AY19" s="165" t="str">
        <f>IF('Художественно-эстетическое разв'!V20="","",IF('Художественно-эстетическое разв'!V20&gt;1.5,"сформирован",IF('Художественно-эстетическое разв'!V20&lt;0.5,"не сформирован", "в стадии формирования")))</f>
        <v/>
      </c>
      <c r="AZ19" s="97" t="str">
        <f>IF('Физическое развитие'!D19="","",IF('Физическое развитие'!D19&gt;1.5,"сформирован",IF('Физическое развитие'!D19&lt;0.5,"не сформирован", "в стадии формирования")))</f>
        <v/>
      </c>
      <c r="BA19" s="97" t="str">
        <f>IF('Физическое развитие'!E19="","",IF('Физическое развитие'!E19&gt;1.5,"сформирован",IF('Физическое развитие'!E19&lt;0.5,"не сформирован", "в стадии формирования")))</f>
        <v/>
      </c>
      <c r="BB19" s="97" t="str">
        <f>IF('Физическое развитие'!F19="","",IF('Физическое развитие'!F19&gt;1.5,"сформирован",IF('Физическое развитие'!F19&lt;0.5,"не сформирован", "в стадии формирования")))</f>
        <v/>
      </c>
      <c r="BC19" s="97" t="str">
        <f>IF('Физическое развитие'!G19="","",IF('Физическое развитие'!G19&gt;1.5,"сформирован",IF('Физическое развитие'!G19&lt;0.5,"не сформирован", "в стадии формирования")))</f>
        <v/>
      </c>
      <c r="BD19" s="97" t="str">
        <f>IF('Физическое развитие'!H19="","",IF('Физическое развитие'!H19&gt;1.5,"сформирован",IF('Физическое развитие'!H19&lt;0.5,"не сформирован", "в стадии формирования")))</f>
        <v/>
      </c>
      <c r="BE19" s="97" t="str">
        <f>IF('Физическое развитие'!I19="","",IF('Физическое развитие'!I19&gt;1.5,"сформирован",IF('Физическое развитие'!I19&lt;0.5,"не сформирован", "в стадии формирования")))</f>
        <v/>
      </c>
      <c r="BF19" s="97" t="str">
        <f>IF('Физическое развитие'!J19="","",IF('Физическое развитие'!J19&gt;1.5,"сформирован",IF('Физическое развитие'!J19&lt;0.5,"не сформирован", "в стадии формирования")))</f>
        <v/>
      </c>
      <c r="BG19" s="97" t="str">
        <f>IF('Физическое развитие'!K19="","",IF('Физическое развитие'!K19&gt;1.5,"сформирован",IF('Физическое развитие'!K19&lt;0.5,"не сформирован", "в стадии формирования")))</f>
        <v/>
      </c>
      <c r="BH19" s="97" t="str">
        <f>IF('Физическое развитие'!L19="","",IF('Физическое развитие'!L19&gt;1.5,"сформирован",IF('Физическое развитие'!L19&lt;0.5,"не сформирован", "в стадии формирования")))</f>
        <v/>
      </c>
      <c r="BI19" s="134"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развитие'!M19)/12))))))))))))</f>
        <v/>
      </c>
      <c r="BJ19" s="81" t="str">
        <f t="shared" si="4"/>
        <v/>
      </c>
      <c r="BK19" s="81"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BL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M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BN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BO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BP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BQ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BR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BS19" s="81" t="str">
        <f>IF('Физическое развитие'!L19="","",IF('Физическое развитие'!L19&gt;1.5,"сформирован",IF('Физическое развитие'!L19&lt;0.5,"не сформирован", "в стадии формирования")))</f>
        <v/>
      </c>
      <c r="BT19" s="81" t="str">
        <f>IF('Физическое развитие'!M19="","",IF('Физическое развитие'!M19&gt;1.5,"сформирован",IF('Физическое развитие'!M19&lt;0.5,"не сформирован", "в стадии формирования")))</f>
        <v/>
      </c>
      <c r="BU19" s="81" t="str">
        <f>IF('Физическое развитие'!N19="","",IF('Физическое развитие'!N19&gt;1.5,"сформирован",IF('Физическое развитие'!N19&lt;0.5,"не сформирован", "в стадии формирования")))</f>
        <v/>
      </c>
      <c r="BV19" s="81" t="str">
        <f>IF('Физическое развитие'!O19="","",IF('Физическое развитие'!O19&gt;1.5,"сформирован",IF('Физическое развитие'!O19&lt;0.5,"не сформирован", "в стадии формирования")))</f>
        <v/>
      </c>
      <c r="BW19" s="134" t="str">
        <f>IF('Социально-коммуникативное разви'!D20="","",IF('Социально-коммуникативное разви'!G20="","",IF('Социально-коммуникативное разви'!K20="","",IF('Социально-коммуникативное разви'!M20="","",IF('Социально-коммуникативное разви'!X20="","",IF('Социально-коммуникативное разви'!Y20="","",IF('Социально-коммуникативное разви'!Z20="","",IF('Социально-коммуникативное разви'!AA20="","",IF('Физическое развитие'!L19="","",IF('Физическое развитие'!P19="","",IF('Физическое развитие'!Q19="","",IF('Физическое развитие'!R19="","",('Социально-коммуникативное разви'!D20+'Социально-коммуникативное разви'!G20+'Социально-коммуникативное разви'!K20+'Социально-коммуникативное разви'!M20+'Социально-коммуникативное разви'!X20+'Социально-коммуникативное разви'!Y20+'Социально-коммуникативное разви'!Z20+'Социально-коммуникативное разви'!AA20+'Физическое развитие'!L19+'Физическое развитие'!P19+'Физическое развитие'!Q19+'Физическое развитие'!R19)/12))))))))))))</f>
        <v/>
      </c>
      <c r="BX19" s="81" t="str">
        <f t="shared" si="5"/>
        <v/>
      </c>
      <c r="BY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Z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A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CB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CC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C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C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C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CG19" s="81" t="str">
        <f>IF('Познавательное развитие'!D20="","",IF('Познавательное развитие'!D20&gt;1.5,"сформирован",IF('Познавательное развитие'!D20&lt;0.5,"не сформирован", "в стадии формирования")))</f>
        <v/>
      </c>
      <c r="CH19" s="81" t="str">
        <f>IF('Познавательное развитие'!E20="","",IF('Познавательное развитие'!E20&gt;1.5,"сформирован",IF('Познавательное развитие'!E20&lt;0.5,"не сформирован", "в стадии формирования")))</f>
        <v/>
      </c>
      <c r="CI19" s="81" t="str">
        <f>IF('Познавательное развитие'!F20="","",IF('Познавательное развитие'!F20&gt;1.5,"сформирован",IF('Познавательное развитие'!F20&lt;0.5,"не сформирован", "в стадии формирования")))</f>
        <v/>
      </c>
      <c r="CJ19" s="81" t="str">
        <f>IF('Познавательное развитие'!G20="","",IF('Познавательное развитие'!G20&gt;1.5,"сформирован",IF('Познавательное развитие'!G20&lt;0.5,"не сформирован", "в стадии формирования")))</f>
        <v/>
      </c>
      <c r="CK19" s="81" t="str">
        <f>IF('Познавательное развитие'!H20="","",IF('Познавательное развитие'!H20&gt;1.5,"сформирован",IF('Познавательное развитие'!H20&lt;0.5,"не сформирован", "в стадии формирования")))</f>
        <v/>
      </c>
      <c r="CL19" s="81" t="str">
        <f>IF('Познавательное развитие'!I20="","",IF('Познавательное развитие'!I20&gt;1.5,"сформирован",IF('Познавательное развитие'!I20&lt;0.5,"не сформирован", "в стадии формирования")))</f>
        <v/>
      </c>
      <c r="CM19" s="81" t="str">
        <f>IF('Познавательное развитие'!J20="","",IF('Познавательное развитие'!J20&gt;1.5,"сформирован",IF('Познавательное развитие'!J20&lt;0.5,"не сформирован", "в стадии формирования")))</f>
        <v/>
      </c>
      <c r="CN19" s="81" t="str">
        <f>IF('Познавательное развитие'!K20="","",IF('Познавательное развитие'!K20&gt;1.5,"сформирован",IF('Познавательное развитие'!K20&lt;0.5,"не сформирован", "в стадии формирования")))</f>
        <v/>
      </c>
      <c r="CO19" s="81" t="str">
        <f>IF('Познавательное развитие'!L20="","",IF('Познавательное развитие'!L20&gt;1.5,"сформирован",IF('Познавательное развитие'!L20&lt;0.5,"не сформирован", "в стадии формирования")))</f>
        <v/>
      </c>
      <c r="CP19" s="81" t="str">
        <f>IF('Познавательное развитие'!M20="","",IF('Познавательное развитие'!M20&gt;1.5,"сформирован",IF('Познавательное развитие'!M20&lt;0.5,"не сформирован", "в стадии формирования")))</f>
        <v/>
      </c>
      <c r="CQ19" s="81" t="str">
        <f>IF('Познавательное развитие'!N20="","",IF('Познавательное развитие'!N20&gt;1.5,"сформирован",IF('Познавательное развитие'!N20&lt;0.5,"не сформирован", "в стадии формирования")))</f>
        <v/>
      </c>
      <c r="CR19" s="81" t="str">
        <f>IF('Познавательное развитие'!O20="","",IF('Познавательное развитие'!O20&gt;1.5,"сформирован",IF('Познавательное развитие'!O20&lt;0.5,"не сформирован", "в стадии формирования")))</f>
        <v/>
      </c>
      <c r="CS19" s="81" t="str">
        <f>IF('Познавательное развитие'!P20="","",IF('Познавательное развитие'!P20&gt;1.5,"сформирован",IF('Познавательное развитие'!P20&lt;0.5,"не сформирован", "в стадии формирования")))</f>
        <v/>
      </c>
      <c r="CT19" s="81" t="str">
        <f>IF('Познавательное развитие'!Q20="","",IF('Познавательное развитие'!Q20&gt;1.5,"сформирован",IF('Познавательное развитие'!Q20&lt;0.5,"не сформирован", "в стадии формирования")))</f>
        <v/>
      </c>
      <c r="CU19" s="81" t="str">
        <f>IF('Речевое развитие'!J19="","",IF('Речевое развитие'!J19&gt;1.5,"сформирован",IF('Речевое развитие'!J19&lt;0.5,"не сформирован", "в стадии формирования")))</f>
        <v/>
      </c>
      <c r="CV19" s="81" t="str">
        <f>IF('Речевое развитие'!K19="","",IF('Речевое развитие'!K19&gt;1.5,"сформирован",IF('Речевое развитие'!K19&lt;0.5,"не сформирован", "в стадии формирования")))</f>
        <v/>
      </c>
      <c r="CW19" s="81" t="str">
        <f>IF('Речевое развитие'!L19="","",IF('Речевое развитие'!L19&gt;1.5,"сформирован",IF('Речевое развитие'!L19&lt;0.5,"не сформирован", "в стадии формирования")))</f>
        <v/>
      </c>
      <c r="CX19" s="165"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CY19" s="134"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разв'!AA20)/26))))))))))))))))))))))))))</f>
        <v/>
      </c>
      <c r="CZ19" s="81" t="str">
        <f t="shared" si="6"/>
        <v/>
      </c>
      <c r="EL19" s="90"/>
    </row>
    <row r="20" spans="1:142">
      <c r="A20" s="295">
        <f>список!A18</f>
        <v>17</v>
      </c>
      <c r="B20" s="163" t="str">
        <f>IF(список!B18="","",список!B18)</f>
        <v/>
      </c>
      <c r="C20" s="81">
        <f>IF(список!C18="","",список!C18)</f>
        <v>0</v>
      </c>
      <c r="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G20" s="81"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H20" s="81"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I20" s="81" t="str">
        <f>IF('Познавательное развитие'!J21="","",IF('Познавательное развитие'!J21&gt;1.5,"сформирован",IF('Познавательное развитие'!J21&lt;0.5,"не сформирован", "в стадии формирования")))</f>
        <v/>
      </c>
      <c r="J20" s="81" t="str">
        <f>IF('Познавательное развитие'!K21="","",IF('Познавательное развитие'!K21&gt;1.5,"сформирован",IF('Познавательное развитие'!K21&lt;0.5,"не сформирован", "в стадии формирования")))</f>
        <v/>
      </c>
      <c r="K20" s="81" t="str">
        <f>IF('Познавательное развитие'!N21="","",IF('Познавательное развитие'!N21&gt;1.5,"сформирован",IF('Познавательное развитие'!N21&lt;0.5,"не сформирован", "в стадии формирования")))</f>
        <v/>
      </c>
      <c r="L20" s="81" t="str">
        <f>IF('Познавательное развитие'!O21="","",IF('Познавательное развитие'!O21&gt;1.5,"сформирован",IF('Познавательное развитие'!O21&lt;0.5,"не сформирован", "в стадии формирования")))</f>
        <v/>
      </c>
      <c r="M20" s="81" t="str">
        <f>IF('Познавательное развитие'!U21="","",IF('Познавательное развитие'!U21&gt;1.5,"сформирован",IF('Познавательное развитие'!U21&lt;0.5,"не сформирован", "в стадии формирования")))</f>
        <v/>
      </c>
      <c r="N20" s="81" t="str">
        <f>IF('Речевое развитие'!G20="","",IF('Речевое развитие'!G20&gt;1.5,"сформирован",IF('Речевое развитие'!G20&lt;0.5,"не сформирован", "в стадии формирования")))</f>
        <v/>
      </c>
      <c r="O20" s="81"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P20" s="134"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разв'!D21)/12))))))))))))</f>
        <v/>
      </c>
      <c r="Q20" s="81" t="str">
        <f t="shared" si="0"/>
        <v/>
      </c>
      <c r="R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S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T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U20" s="81"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V20" s="81"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W20" s="81"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X20" s="81"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Y20" s="81" t="str">
        <f>IF('Познавательное развитие'!T21="","",IF('Познавательное развитие'!T21&gt;1.5,"сформирован",IF('Познавательное развитие'!T21&lt;0.5,"не сформирован", "в стадии формирования")))</f>
        <v/>
      </c>
      <c r="Z20" s="81" t="str">
        <f>IF('Речевое развитие'!G20="","",IF('Речевое развитие'!G20&gt;1.5,"сформирован",IF('Речевое развитие'!G20&lt;0.5,"не сформирован", "в стадии формирования")))</f>
        <v/>
      </c>
      <c r="AA20" s="134"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разви'!U21+'Познавательное развитие'!T21+'Речевое развитие'!G20)/9)))))))))</f>
        <v/>
      </c>
      <c r="AB20" s="81" t="str">
        <f t="shared" si="1"/>
        <v/>
      </c>
      <c r="AC20" s="81"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AD20" s="81" t="str">
        <f>IF('Познавательное развитие'!P21="","",IF('Познавательное развитие'!P21&gt;1.5,"сформирован",IF('Познавательное развитие'!P21&lt;0.5,"не сформирован", "в стадии формирования")))</f>
        <v/>
      </c>
      <c r="AE20" s="81" t="str">
        <f>IF('Речевое развитие'!F20="","",IF('Речевое развитие'!F20&gt;1.5,"сформирован",IF('Речевое развитие'!GG20&lt;0.5,"не сформирован", "в стадии формирования")))</f>
        <v/>
      </c>
      <c r="AF20" s="81" t="str">
        <f>IF('Речевое развитие'!G20="","",IF('Речевое развитие'!G20&gt;1.5,"сформирован",IF('Речевое развитие'!GH20&lt;0.5,"не сформирован", "в стадии формирования")))</f>
        <v/>
      </c>
      <c r="AG20" s="81" t="str">
        <f>IF('Речевое развитие'!M20="","",IF('Речевое развитие'!M20&gt;1.5,"сформирован",IF('Речевое развитие'!M20&lt;0.5,"не сформирован", "в стадии формирования")))</f>
        <v/>
      </c>
      <c r="AH20" s="81" t="str">
        <f>IF('Речевое развитие'!N20="","",IF('Речевое развитие'!N20&gt;1.5,"сформирован",IF('Речевое развитие'!N20&lt;0.5,"не сформирован", "в стадии формирования")))</f>
        <v/>
      </c>
      <c r="AI20" s="81"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AJ20" s="81"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AK20" s="81" t="str">
        <f>IF('Художественно-эстетическое разв'!AB21="","",IF('Художественно-эстетическое разв'!AB21&gt;1.5,"сформирован",IF('Художественно-эстетическое разв'!AB21&lt;0.5,"не сформирован", "в стадии формирования")))</f>
        <v/>
      </c>
      <c r="AL20" s="164"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разв'!AB21)/9)))))))))</f>
        <v/>
      </c>
      <c r="AM20" s="81" t="str">
        <f t="shared" si="2"/>
        <v/>
      </c>
      <c r="AN20" s="81" t="str">
        <f>IF('Познавательное развитие'!V21="","",IF('Познавательное развитие'!V21&gt;1.5,"сформирован",IF('Познавательное развитие'!V21&lt;0.5,"не сформирован", "в стадии формирования")))</f>
        <v/>
      </c>
      <c r="AO20" s="81" t="str">
        <f>IF('Речевое развитие'!D20="","",IF('Речевое развитие'!D20&gt;1.5,"сформирован",IF('Речевое развитие'!D20&lt;0.5,"не сформирован", "в стадии формирования")))</f>
        <v/>
      </c>
      <c r="AP20" s="81" t="str">
        <f>IF('Речевое развитие'!E20="","",IF('Речевое развитие'!E20&gt;1.5,"сформирован",IF('Речевое развитие'!E20&lt;0.5,"не сформирован", "в стадии формирования")))</f>
        <v/>
      </c>
      <c r="AQ20" s="81" t="str">
        <f>IF('Речевое развитие'!F20="","",IF('Речевое развитие'!F20&gt;1.5,"сформирован",IF('Речевое развитие'!F20&lt;0.5,"не сформирован", "в стадии формирования")))</f>
        <v/>
      </c>
      <c r="AR20" s="81" t="str">
        <f>IF('Речевое развитие'!G20="","",IF('Речевое развитие'!G20&gt;1.5,"сформирован",IF('Речевое развитие'!G20&lt;0.5,"не сформирован", "в стадии формирования")))</f>
        <v/>
      </c>
      <c r="AS20" s="81" t="str">
        <f>IF('Речевое развитие'!J20="","",IF('Речевое развитие'!J20&gt;1.5,"сформирован",IF('Речевое развитие'!J20&lt;0.5,"не сформирован", "в стадии формирования")))</f>
        <v/>
      </c>
      <c r="AT20" s="81" t="str">
        <f>IF('Речевое развитие'!M20="","",IF('Речевое развитие'!M20&gt;1.5,"сформирован",IF('Речевое развитие'!M20&lt;0.5,"не сформирован", "в стадии формирования")))</f>
        <v/>
      </c>
      <c r="AU20" s="134" t="str">
        <f>IF('Познавательное развитие'!V21="","",IF('Речевое развитие'!D20="","",IF('Речевое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развитие'!E20+'Речевое развитие'!F20+'Речевое развитие'!G20+'Речевое развитие'!J20+'Речевое развитие'!M20)/7)))))))</f>
        <v/>
      </c>
      <c r="AV20" s="81" t="str">
        <f t="shared" si="3"/>
        <v/>
      </c>
      <c r="AW20" s="97" t="str">
        <f>IF('Художественно-эстетическое разв'!M21="","",IF('Художественно-эстетическое разв'!M21&gt;1.5,"сформирован",IF('Художественно-эстетическое разв'!M21&lt;0.5,"не сформирован", "в стадии формирования")))</f>
        <v/>
      </c>
      <c r="AX20" s="97" t="str">
        <f>IF('Художественно-эстетическое разв'!N21="","",IF('Художественно-эстетическое разв'!N21&gt;1.5,"сформирован",IF('Художественно-эстетическое разв'!N21&lt;0.5,"не сформирован", "в стадии формирования")))</f>
        <v/>
      </c>
      <c r="AY20" s="165" t="str">
        <f>IF('Художественно-эстетическое разв'!V21="","",IF('Художественно-эстетическое разв'!V21&gt;1.5,"сформирован",IF('Художественно-эстетическое разв'!V21&lt;0.5,"не сформирован", "в стадии формирования")))</f>
        <v/>
      </c>
      <c r="AZ20" s="97" t="str">
        <f>IF('Физическое развитие'!D20="","",IF('Физическое развитие'!D20&gt;1.5,"сформирован",IF('Физическое развитие'!D20&lt;0.5,"не сформирован", "в стадии формирования")))</f>
        <v/>
      </c>
      <c r="BA20" s="97" t="str">
        <f>IF('Физическое развитие'!E20="","",IF('Физическое развитие'!E20&gt;1.5,"сформирован",IF('Физическое развитие'!E20&lt;0.5,"не сформирован", "в стадии формирования")))</f>
        <v/>
      </c>
      <c r="BB20" s="97" t="str">
        <f>IF('Физическое развитие'!F20="","",IF('Физическое развитие'!F20&gt;1.5,"сформирован",IF('Физическое развитие'!F20&lt;0.5,"не сформирован", "в стадии формирования")))</f>
        <v/>
      </c>
      <c r="BC20" s="97" t="str">
        <f>IF('Физическое развитие'!G20="","",IF('Физическое развитие'!G20&gt;1.5,"сформирован",IF('Физическое развитие'!G20&lt;0.5,"не сформирован", "в стадии формирования")))</f>
        <v/>
      </c>
      <c r="BD20" s="97" t="str">
        <f>IF('Физическое развитие'!H20="","",IF('Физическое развитие'!H20&gt;1.5,"сформирован",IF('Физическое развитие'!H20&lt;0.5,"не сформирован", "в стадии формирования")))</f>
        <v/>
      </c>
      <c r="BE20" s="97" t="str">
        <f>IF('Физическое развитие'!I20="","",IF('Физическое развитие'!I20&gt;1.5,"сформирован",IF('Физическое развитие'!I20&lt;0.5,"не сформирован", "в стадии формирования")))</f>
        <v/>
      </c>
      <c r="BF20" s="97" t="str">
        <f>IF('Физическое развитие'!J20="","",IF('Физическое развитие'!J20&gt;1.5,"сформирован",IF('Физическое развитие'!J20&lt;0.5,"не сформирован", "в стадии формирования")))</f>
        <v/>
      </c>
      <c r="BG20" s="97" t="str">
        <f>IF('Физическое развитие'!K20="","",IF('Физическое развитие'!K20&gt;1.5,"сформирован",IF('Физическое развитие'!K20&lt;0.5,"не сформирован", "в стадии формирования")))</f>
        <v/>
      </c>
      <c r="BH20" s="97" t="str">
        <f>IF('Физическое развитие'!L20="","",IF('Физическое развитие'!L20&gt;1.5,"сформирован",IF('Физическое развитие'!L20&lt;0.5,"не сформирован", "в стадии формирования")))</f>
        <v/>
      </c>
      <c r="BI20" s="134"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развитие'!M20)/12))))))))))))</f>
        <v/>
      </c>
      <c r="BJ20" s="81" t="str">
        <f t="shared" si="4"/>
        <v/>
      </c>
      <c r="BK20" s="81"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BL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M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BN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BO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BP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BQ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BR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BS20" s="81" t="str">
        <f>IF('Физическое развитие'!L20="","",IF('Физическое развитие'!L20&gt;1.5,"сформирован",IF('Физическое развитие'!L20&lt;0.5,"не сформирован", "в стадии формирования")))</f>
        <v/>
      </c>
      <c r="BT20" s="81" t="str">
        <f>IF('Физическое развитие'!M20="","",IF('Физическое развитие'!M20&gt;1.5,"сформирован",IF('Физическое развитие'!M20&lt;0.5,"не сформирован", "в стадии формирования")))</f>
        <v/>
      </c>
      <c r="BU20" s="81" t="str">
        <f>IF('Физическое развитие'!N20="","",IF('Физическое развитие'!N20&gt;1.5,"сформирован",IF('Физическое развитие'!N20&lt;0.5,"не сформирован", "в стадии формирования")))</f>
        <v/>
      </c>
      <c r="BV20" s="81" t="str">
        <f>IF('Физическое развитие'!O20="","",IF('Физическое развитие'!O20&gt;1.5,"сформирован",IF('Физическое развитие'!O20&lt;0.5,"не сформирован", "в стадии формирования")))</f>
        <v/>
      </c>
      <c r="BW20" s="134" t="str">
        <f>IF('Социально-коммуникативное разви'!D21="","",IF('Социально-коммуникативное разви'!G21="","",IF('Социально-коммуникативное разви'!K21="","",IF('Социально-коммуникативное разви'!M21="","",IF('Социально-коммуникативное разви'!X21="","",IF('Социально-коммуникативное разви'!Y21="","",IF('Социально-коммуникативное разви'!Z21="","",IF('Социально-коммуникативное разви'!AA21="","",IF('Физическое развитие'!L20="","",IF('Физическое развитие'!P20="","",IF('Физическое развитие'!Q20="","",IF('Физическое развитие'!R20="","",('Социально-коммуникативное разви'!D21+'Социально-коммуникативное разви'!G21+'Социально-коммуникативное разви'!K21+'Социально-коммуникативное разви'!M21+'Социально-коммуникативное разви'!X21+'Социально-коммуникативное разви'!Y21+'Социально-коммуникативное разви'!Z21+'Социально-коммуникативное разви'!AA21+'Физическое развитие'!L20+'Физическое развитие'!P20+'Физическое развитие'!Q20+'Физическое развитие'!R20)/12))))))))))))</f>
        <v/>
      </c>
      <c r="BX20" s="81" t="str">
        <f t="shared" si="5"/>
        <v/>
      </c>
      <c r="BY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Z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A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CB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CC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C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C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C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CG20" s="81" t="str">
        <f>IF('Познавательное развитие'!D21="","",IF('Познавательное развитие'!D21&gt;1.5,"сформирован",IF('Познавательное развитие'!D21&lt;0.5,"не сформирован", "в стадии формирования")))</f>
        <v/>
      </c>
      <c r="CH20" s="81" t="str">
        <f>IF('Познавательное развитие'!E21="","",IF('Познавательное развитие'!E21&gt;1.5,"сформирован",IF('Познавательное развитие'!E21&lt;0.5,"не сформирован", "в стадии формирования")))</f>
        <v/>
      </c>
      <c r="CI20" s="81" t="str">
        <f>IF('Познавательное развитие'!F21="","",IF('Познавательное развитие'!F21&gt;1.5,"сформирован",IF('Познавательное развитие'!F21&lt;0.5,"не сформирован", "в стадии формирования")))</f>
        <v/>
      </c>
      <c r="CJ20" s="81" t="str">
        <f>IF('Познавательное развитие'!G21="","",IF('Познавательное развитие'!G21&gt;1.5,"сформирован",IF('Познавательное развитие'!G21&lt;0.5,"не сформирован", "в стадии формирования")))</f>
        <v/>
      </c>
      <c r="CK20" s="81" t="str">
        <f>IF('Познавательное развитие'!H21="","",IF('Познавательное развитие'!H21&gt;1.5,"сформирован",IF('Познавательное развитие'!H21&lt;0.5,"не сформирован", "в стадии формирования")))</f>
        <v/>
      </c>
      <c r="CL20" s="81" t="str">
        <f>IF('Познавательное развитие'!I21="","",IF('Познавательное развитие'!I21&gt;1.5,"сформирован",IF('Познавательное развитие'!I21&lt;0.5,"не сформирован", "в стадии формирования")))</f>
        <v/>
      </c>
      <c r="CM20" s="81" t="str">
        <f>IF('Познавательное развитие'!J21="","",IF('Познавательное развитие'!J21&gt;1.5,"сформирован",IF('Познавательное развитие'!J21&lt;0.5,"не сформирован", "в стадии формирования")))</f>
        <v/>
      </c>
      <c r="CN20" s="81" t="str">
        <f>IF('Познавательное развитие'!K21="","",IF('Познавательное развитие'!K21&gt;1.5,"сформирован",IF('Познавательное развитие'!K21&lt;0.5,"не сформирован", "в стадии формирования")))</f>
        <v/>
      </c>
      <c r="CO20" s="81" t="str">
        <f>IF('Познавательное развитие'!L21="","",IF('Познавательное развитие'!L21&gt;1.5,"сформирован",IF('Познавательное развитие'!L21&lt;0.5,"не сформирован", "в стадии формирования")))</f>
        <v/>
      </c>
      <c r="CP20" s="81" t="str">
        <f>IF('Познавательное развитие'!M21="","",IF('Познавательное развитие'!M21&gt;1.5,"сформирован",IF('Познавательное развитие'!M21&lt;0.5,"не сформирован", "в стадии формирования")))</f>
        <v/>
      </c>
      <c r="CQ20" s="81" t="str">
        <f>IF('Познавательное развитие'!N21="","",IF('Познавательное развитие'!N21&gt;1.5,"сформирован",IF('Познавательное развитие'!N21&lt;0.5,"не сформирован", "в стадии формирования")))</f>
        <v/>
      </c>
      <c r="CR20" s="81" t="str">
        <f>IF('Познавательное развитие'!O21="","",IF('Познавательное развитие'!O21&gt;1.5,"сформирован",IF('Познавательное развитие'!O21&lt;0.5,"не сформирован", "в стадии формирования")))</f>
        <v/>
      </c>
      <c r="CS20" s="81" t="str">
        <f>IF('Познавательное развитие'!P21="","",IF('Познавательное развитие'!P21&gt;1.5,"сформирован",IF('Познавательное развитие'!P21&lt;0.5,"не сформирован", "в стадии формирования")))</f>
        <v/>
      </c>
      <c r="CT20" s="81" t="str">
        <f>IF('Познавательное развитие'!Q21="","",IF('Познавательное развитие'!Q21&gt;1.5,"сформирован",IF('Познавательное развитие'!Q21&lt;0.5,"не сформирован", "в стадии формирования")))</f>
        <v/>
      </c>
      <c r="CU20" s="81" t="str">
        <f>IF('Речевое развитие'!J20="","",IF('Речевое развитие'!J20&gt;1.5,"сформирован",IF('Речевое развитие'!J20&lt;0.5,"не сформирован", "в стадии формирования")))</f>
        <v/>
      </c>
      <c r="CV20" s="81" t="str">
        <f>IF('Речевое развитие'!K20="","",IF('Речевое развитие'!K20&gt;1.5,"сформирован",IF('Речевое развитие'!K20&lt;0.5,"не сформирован", "в стадии формирования")))</f>
        <v/>
      </c>
      <c r="CW20" s="81" t="str">
        <f>IF('Речевое развитие'!L20="","",IF('Речевое развитие'!L20&gt;1.5,"сформирован",IF('Речевое развитие'!L20&lt;0.5,"не сформирован", "в стадии формирования")))</f>
        <v/>
      </c>
      <c r="CX20" s="165"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CY20" s="134"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разв'!AA21)/26))))))))))))))))))))))))))</f>
        <v/>
      </c>
      <c r="CZ20" s="81" t="str">
        <f t="shared" si="6"/>
        <v/>
      </c>
      <c r="EL20" s="90"/>
    </row>
    <row r="21" spans="1:142">
      <c r="A21" s="295">
        <f>список!A19</f>
        <v>18</v>
      </c>
      <c r="B21" s="163" t="str">
        <f>IF(список!B19="","",список!B19)</f>
        <v/>
      </c>
      <c r="C21" s="81">
        <f>IF(список!C19="","",список!C19)</f>
        <v>0</v>
      </c>
      <c r="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G21" s="81"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H21" s="81"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I21" s="81" t="str">
        <f>IF('Познавательное развитие'!J22="","",IF('Познавательное развитие'!J22&gt;1.5,"сформирован",IF('Познавательное развитие'!J22&lt;0.5,"не сформирован", "в стадии формирования")))</f>
        <v/>
      </c>
      <c r="J21" s="81" t="str">
        <f>IF('Познавательное развитие'!K22="","",IF('Познавательное развитие'!K22&gt;1.5,"сформирован",IF('Познавательное развитие'!K22&lt;0.5,"не сформирован", "в стадии формирования")))</f>
        <v/>
      </c>
      <c r="K21" s="81" t="str">
        <f>IF('Познавательное развитие'!N22="","",IF('Познавательное развитие'!N22&gt;1.5,"сформирован",IF('Познавательное развитие'!N22&lt;0.5,"не сформирован", "в стадии формирования")))</f>
        <v/>
      </c>
      <c r="L21" s="81" t="str">
        <f>IF('Познавательное развитие'!O22="","",IF('Познавательное развитие'!O22&gt;1.5,"сформирован",IF('Познавательное развитие'!O22&lt;0.5,"не сформирован", "в стадии формирования")))</f>
        <v/>
      </c>
      <c r="M21" s="81" t="str">
        <f>IF('Познавательное развитие'!U22="","",IF('Познавательное развитие'!U22&gt;1.5,"сформирован",IF('Познавательное развитие'!U22&lt;0.5,"не сформирован", "в стадии формирования")))</f>
        <v/>
      </c>
      <c r="N21" s="81" t="str">
        <f>IF('Речевое развитие'!G21="","",IF('Речевое развитие'!G21&gt;1.5,"сформирован",IF('Речевое развитие'!G21&lt;0.5,"не сформирован", "в стадии формирования")))</f>
        <v/>
      </c>
      <c r="O21" s="81"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P21" s="134"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разв'!D22)/12))))))))))))</f>
        <v/>
      </c>
      <c r="Q21" s="81" t="str">
        <f t="shared" si="0"/>
        <v/>
      </c>
      <c r="R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S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T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U21" s="81"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V21" s="81"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W21" s="81"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X21" s="81"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Y21" s="81" t="str">
        <f>IF('Познавательное развитие'!T22="","",IF('Познавательное развитие'!T22&gt;1.5,"сформирован",IF('Познавательное развитие'!T22&lt;0.5,"не сформирован", "в стадии формирования")))</f>
        <v/>
      </c>
      <c r="Z21" s="81" t="str">
        <f>IF('Речевое развитие'!G21="","",IF('Речевое развитие'!G21&gt;1.5,"сформирован",IF('Речевое развитие'!G21&lt;0.5,"не сформирован", "в стадии формирования")))</f>
        <v/>
      </c>
      <c r="AA21" s="134"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разви'!U22+'Познавательное развитие'!T22+'Речевое развитие'!G21)/9)))))))))</f>
        <v/>
      </c>
      <c r="AB21" s="81" t="str">
        <f t="shared" si="1"/>
        <v/>
      </c>
      <c r="AC21" s="81"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AD21" s="81" t="str">
        <f>IF('Познавательное развитие'!P22="","",IF('Познавательное развитие'!P22&gt;1.5,"сформирован",IF('Познавательное развитие'!P22&lt;0.5,"не сформирован", "в стадии формирования")))</f>
        <v/>
      </c>
      <c r="AE21" s="81" t="str">
        <f>IF('Речевое развитие'!F21="","",IF('Речевое развитие'!F21&gt;1.5,"сформирован",IF('Речевое развитие'!GG21&lt;0.5,"не сформирован", "в стадии формирования")))</f>
        <v/>
      </c>
      <c r="AF21" s="81" t="str">
        <f>IF('Речевое развитие'!G21="","",IF('Речевое развитие'!G21&gt;1.5,"сформирован",IF('Речевое развитие'!GH21&lt;0.5,"не сформирован", "в стадии формирования")))</f>
        <v/>
      </c>
      <c r="AG21" s="81" t="str">
        <f>IF('Речевое развитие'!M21="","",IF('Речевое развитие'!M21&gt;1.5,"сформирован",IF('Речевое развитие'!M21&lt;0.5,"не сформирован", "в стадии формирования")))</f>
        <v/>
      </c>
      <c r="AH21" s="81" t="str">
        <f>IF('Речевое развитие'!N21="","",IF('Речевое развитие'!N21&gt;1.5,"сформирован",IF('Речевое развитие'!N21&lt;0.5,"не сформирован", "в стадии формирования")))</f>
        <v/>
      </c>
      <c r="AI21" s="81"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AJ21" s="81"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AK21" s="81" t="str">
        <f>IF('Художественно-эстетическое разв'!AB22="","",IF('Художественно-эстетическое разв'!AB22&gt;1.5,"сформирован",IF('Художественно-эстетическое разв'!AB22&lt;0.5,"не сформирован", "в стадии формирования")))</f>
        <v/>
      </c>
      <c r="AL21" s="164"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разв'!AB22)/9)))))))))</f>
        <v/>
      </c>
      <c r="AM21" s="81" t="str">
        <f t="shared" si="2"/>
        <v/>
      </c>
      <c r="AN21" s="81" t="str">
        <f>IF('Познавательное развитие'!V22="","",IF('Познавательное развитие'!V22&gt;1.5,"сформирован",IF('Познавательное развитие'!V22&lt;0.5,"не сформирован", "в стадии формирования")))</f>
        <v/>
      </c>
      <c r="AO21" s="81" t="str">
        <f>IF('Речевое развитие'!D21="","",IF('Речевое развитие'!D21&gt;1.5,"сформирован",IF('Речевое развитие'!D21&lt;0.5,"не сформирован", "в стадии формирования")))</f>
        <v/>
      </c>
      <c r="AP21" s="81" t="str">
        <f>IF('Речевое развитие'!E21="","",IF('Речевое развитие'!E21&gt;1.5,"сформирован",IF('Речевое развитие'!E21&lt;0.5,"не сформирован", "в стадии формирования")))</f>
        <v/>
      </c>
      <c r="AQ21" s="81" t="str">
        <f>IF('Речевое развитие'!F21="","",IF('Речевое развитие'!F21&gt;1.5,"сформирован",IF('Речевое развитие'!F21&lt;0.5,"не сформирован", "в стадии формирования")))</f>
        <v/>
      </c>
      <c r="AR21" s="81" t="str">
        <f>IF('Речевое развитие'!G21="","",IF('Речевое развитие'!G21&gt;1.5,"сформирован",IF('Речевое развитие'!G21&lt;0.5,"не сформирован", "в стадии формирования")))</f>
        <v/>
      </c>
      <c r="AS21" s="81" t="str">
        <f>IF('Речевое развитие'!J21="","",IF('Речевое развитие'!J21&gt;1.5,"сформирован",IF('Речевое развитие'!J21&lt;0.5,"не сформирован", "в стадии формирования")))</f>
        <v/>
      </c>
      <c r="AT21" s="81" t="str">
        <f>IF('Речевое развитие'!M21="","",IF('Речевое развитие'!M21&gt;1.5,"сформирован",IF('Речевое развитие'!M21&lt;0.5,"не сформирован", "в стадии формирования")))</f>
        <v/>
      </c>
      <c r="AU21" s="134" t="str">
        <f>IF('Познавательное развитие'!V22="","",IF('Речевое развитие'!D21="","",IF('Речевое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развитие'!E21+'Речевое развитие'!F21+'Речевое развитие'!G21+'Речевое развитие'!J21+'Речевое развитие'!M21)/7)))))))</f>
        <v/>
      </c>
      <c r="AV21" s="81" t="str">
        <f t="shared" si="3"/>
        <v/>
      </c>
      <c r="AW21" s="97" t="str">
        <f>IF('Художественно-эстетическое разв'!M22="","",IF('Художественно-эстетическое разв'!M22&gt;1.5,"сформирован",IF('Художественно-эстетическое разв'!M22&lt;0.5,"не сформирован", "в стадии формирования")))</f>
        <v/>
      </c>
      <c r="AX21" s="97" t="str">
        <f>IF('Художественно-эстетическое разв'!N22="","",IF('Художественно-эстетическое разв'!N22&gt;1.5,"сформирован",IF('Художественно-эстетическое разв'!N22&lt;0.5,"не сформирован", "в стадии формирования")))</f>
        <v/>
      </c>
      <c r="AY21" s="165" t="str">
        <f>IF('Художественно-эстетическое разв'!V22="","",IF('Художественно-эстетическое разв'!V22&gt;1.5,"сформирован",IF('Художественно-эстетическое разв'!V22&lt;0.5,"не сформирован", "в стадии формирования")))</f>
        <v/>
      </c>
      <c r="AZ21" s="97" t="str">
        <f>IF('Физическое развитие'!D21="","",IF('Физическое развитие'!D21&gt;1.5,"сформирован",IF('Физическое развитие'!D21&lt;0.5,"не сформирован", "в стадии формирования")))</f>
        <v/>
      </c>
      <c r="BA21" s="97" t="str">
        <f>IF('Физическое развитие'!E21="","",IF('Физическое развитие'!E21&gt;1.5,"сформирован",IF('Физическое развитие'!E21&lt;0.5,"не сформирован", "в стадии формирования")))</f>
        <v/>
      </c>
      <c r="BB21" s="97" t="str">
        <f>IF('Физическое развитие'!F21="","",IF('Физическое развитие'!F21&gt;1.5,"сформирован",IF('Физическое развитие'!F21&lt;0.5,"не сформирован", "в стадии формирования")))</f>
        <v/>
      </c>
      <c r="BC21" s="97" t="str">
        <f>IF('Физическое развитие'!G21="","",IF('Физическое развитие'!G21&gt;1.5,"сформирован",IF('Физическое развитие'!G21&lt;0.5,"не сформирован", "в стадии формирования")))</f>
        <v/>
      </c>
      <c r="BD21" s="97" t="str">
        <f>IF('Физическое развитие'!H21="","",IF('Физическое развитие'!H21&gt;1.5,"сформирован",IF('Физическое развитие'!H21&lt;0.5,"не сформирован", "в стадии формирования")))</f>
        <v/>
      </c>
      <c r="BE21" s="97" t="str">
        <f>IF('Физическое развитие'!I21="","",IF('Физическое развитие'!I21&gt;1.5,"сформирован",IF('Физическое развитие'!I21&lt;0.5,"не сформирован", "в стадии формирования")))</f>
        <v/>
      </c>
      <c r="BF21" s="97" t="str">
        <f>IF('Физическое развитие'!J21="","",IF('Физическое развитие'!J21&gt;1.5,"сформирован",IF('Физическое развитие'!J21&lt;0.5,"не сформирован", "в стадии формирования")))</f>
        <v/>
      </c>
      <c r="BG21" s="97" t="str">
        <f>IF('Физическое развитие'!K21="","",IF('Физическое развитие'!K21&gt;1.5,"сформирован",IF('Физическое развитие'!K21&lt;0.5,"не сформирован", "в стадии формирования")))</f>
        <v/>
      </c>
      <c r="BH21" s="97" t="str">
        <f>IF('Физическое развитие'!L21="","",IF('Физическое развитие'!L21&gt;1.5,"сформирован",IF('Физическое развитие'!L21&lt;0.5,"не сформирован", "в стадии формирования")))</f>
        <v/>
      </c>
      <c r="BI21" s="134"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развитие'!M21)/12))))))))))))</f>
        <v/>
      </c>
      <c r="BJ21" s="81" t="str">
        <f t="shared" si="4"/>
        <v/>
      </c>
      <c r="BK21" s="81"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BL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M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BN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BO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BP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BQ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BR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BS21" s="81" t="str">
        <f>IF('Физическое развитие'!L21="","",IF('Физическое развитие'!L21&gt;1.5,"сформирован",IF('Физическое развитие'!L21&lt;0.5,"не сформирован", "в стадии формирования")))</f>
        <v/>
      </c>
      <c r="BT21" s="81" t="str">
        <f>IF('Физическое развитие'!M21="","",IF('Физическое развитие'!M21&gt;1.5,"сформирован",IF('Физическое развитие'!M21&lt;0.5,"не сформирован", "в стадии формирования")))</f>
        <v/>
      </c>
      <c r="BU21" s="81" t="str">
        <f>IF('Физическое развитие'!N21="","",IF('Физическое развитие'!N21&gt;1.5,"сформирован",IF('Физическое развитие'!N21&lt;0.5,"не сформирован", "в стадии формирования")))</f>
        <v/>
      </c>
      <c r="BV21" s="81" t="str">
        <f>IF('Физическое развитие'!O21="","",IF('Физическое развитие'!O21&gt;1.5,"сформирован",IF('Физическое развитие'!O21&lt;0.5,"не сформирован", "в стадии формирования")))</f>
        <v/>
      </c>
      <c r="BW21" s="134" t="str">
        <f>IF('Социально-коммуникативное разви'!D22="","",IF('Социально-коммуникативное разви'!G22="","",IF('Социально-коммуникативное разви'!K22="","",IF('Социально-коммуникативное разви'!M22="","",IF('Социально-коммуникативное разви'!X22="","",IF('Социально-коммуникативное разви'!Y22="","",IF('Социально-коммуникативное разви'!Z22="","",IF('Социально-коммуникативное разви'!AA22="","",IF('Физическое развитие'!L21="","",IF('Физическое развитие'!P21="","",IF('Физическое развитие'!Q21="","",IF('Физическое развитие'!R21="","",('Социально-коммуникативное разви'!D22+'Социально-коммуникативное разви'!G22+'Социально-коммуникативное разви'!K22+'Социально-коммуникативное разви'!M22+'Социально-коммуникативное разви'!X22+'Социально-коммуникативное разви'!Y22+'Социально-коммуникативное разви'!Z22+'Социально-коммуникативное разви'!AA22+'Физическое развитие'!L21+'Физическое развитие'!P21+'Физическое развитие'!Q21+'Физическое развитие'!R21)/12))))))))))))</f>
        <v/>
      </c>
      <c r="BX21" s="81" t="str">
        <f t="shared" si="5"/>
        <v/>
      </c>
      <c r="BY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Z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A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CB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CC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C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C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C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CG21" s="81" t="str">
        <f>IF('Познавательное развитие'!D22="","",IF('Познавательное развитие'!D22&gt;1.5,"сформирован",IF('Познавательное развитие'!D22&lt;0.5,"не сформирован", "в стадии формирования")))</f>
        <v/>
      </c>
      <c r="CH21" s="81" t="str">
        <f>IF('Познавательное развитие'!E22="","",IF('Познавательное развитие'!E22&gt;1.5,"сформирован",IF('Познавательное развитие'!E22&lt;0.5,"не сформирован", "в стадии формирования")))</f>
        <v/>
      </c>
      <c r="CI21" s="81" t="str">
        <f>IF('Познавательное развитие'!F22="","",IF('Познавательное развитие'!F22&gt;1.5,"сформирован",IF('Познавательное развитие'!F22&lt;0.5,"не сформирован", "в стадии формирования")))</f>
        <v/>
      </c>
      <c r="CJ21" s="81" t="str">
        <f>IF('Познавательное развитие'!G22="","",IF('Познавательное развитие'!G22&gt;1.5,"сформирован",IF('Познавательное развитие'!G22&lt;0.5,"не сформирован", "в стадии формирования")))</f>
        <v/>
      </c>
      <c r="CK21" s="81" t="str">
        <f>IF('Познавательное развитие'!H22="","",IF('Познавательное развитие'!H22&gt;1.5,"сформирован",IF('Познавательное развитие'!H22&lt;0.5,"не сформирован", "в стадии формирования")))</f>
        <v/>
      </c>
      <c r="CL21" s="81" t="str">
        <f>IF('Познавательное развитие'!I22="","",IF('Познавательное развитие'!I22&gt;1.5,"сформирован",IF('Познавательное развитие'!I22&lt;0.5,"не сформирован", "в стадии формирования")))</f>
        <v/>
      </c>
      <c r="CM21" s="81" t="str">
        <f>IF('Познавательное развитие'!J22="","",IF('Познавательное развитие'!J22&gt;1.5,"сформирован",IF('Познавательное развитие'!J22&lt;0.5,"не сформирован", "в стадии формирования")))</f>
        <v/>
      </c>
      <c r="CN21" s="81" t="str">
        <f>IF('Познавательное развитие'!K22="","",IF('Познавательное развитие'!K22&gt;1.5,"сформирован",IF('Познавательное развитие'!K22&lt;0.5,"не сформирован", "в стадии формирования")))</f>
        <v/>
      </c>
      <c r="CO21" s="81" t="str">
        <f>IF('Познавательное развитие'!L22="","",IF('Познавательное развитие'!L22&gt;1.5,"сформирован",IF('Познавательное развитие'!L22&lt;0.5,"не сформирован", "в стадии формирования")))</f>
        <v/>
      </c>
      <c r="CP21" s="81" t="str">
        <f>IF('Познавательное развитие'!M22="","",IF('Познавательное развитие'!M22&gt;1.5,"сформирован",IF('Познавательное развитие'!M22&lt;0.5,"не сформирован", "в стадии формирования")))</f>
        <v/>
      </c>
      <c r="CQ21" s="81" t="str">
        <f>IF('Познавательное развитие'!N22="","",IF('Познавательное развитие'!N22&gt;1.5,"сформирован",IF('Познавательное развитие'!N22&lt;0.5,"не сформирован", "в стадии формирования")))</f>
        <v/>
      </c>
      <c r="CR21" s="81" t="str">
        <f>IF('Познавательное развитие'!O22="","",IF('Познавательное развитие'!O22&gt;1.5,"сформирован",IF('Познавательное развитие'!O22&lt;0.5,"не сформирован", "в стадии формирования")))</f>
        <v/>
      </c>
      <c r="CS21" s="81" t="str">
        <f>IF('Познавательное развитие'!P22="","",IF('Познавательное развитие'!P22&gt;1.5,"сформирован",IF('Познавательное развитие'!P22&lt;0.5,"не сформирован", "в стадии формирования")))</f>
        <v/>
      </c>
      <c r="CT21" s="81" t="str">
        <f>IF('Познавательное развитие'!Q22="","",IF('Познавательное развитие'!Q22&gt;1.5,"сформирован",IF('Познавательное развитие'!Q22&lt;0.5,"не сформирован", "в стадии формирования")))</f>
        <v/>
      </c>
      <c r="CU21" s="81" t="str">
        <f>IF('Речевое развитие'!J21="","",IF('Речевое развитие'!J21&gt;1.5,"сформирован",IF('Речевое развитие'!J21&lt;0.5,"не сформирован", "в стадии формирования")))</f>
        <v/>
      </c>
      <c r="CV21" s="81" t="str">
        <f>IF('Речевое развитие'!K21="","",IF('Речевое развитие'!K21&gt;1.5,"сформирован",IF('Речевое развитие'!K21&lt;0.5,"не сформирован", "в стадии формирования")))</f>
        <v/>
      </c>
      <c r="CW21" s="81" t="str">
        <f>IF('Речевое развитие'!L21="","",IF('Речевое развитие'!L21&gt;1.5,"сформирован",IF('Речевое развитие'!L21&lt;0.5,"не сформирован", "в стадии формирования")))</f>
        <v/>
      </c>
      <c r="CX21" s="165"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CY21" s="134"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разв'!AA22)/26))))))))))))))))))))))))))</f>
        <v/>
      </c>
      <c r="CZ21" s="81" t="str">
        <f t="shared" si="6"/>
        <v/>
      </c>
      <c r="EL21" s="90"/>
    </row>
    <row r="22" spans="1:142">
      <c r="A22" s="295">
        <f>список!A20</f>
        <v>19</v>
      </c>
      <c r="B22" s="163" t="str">
        <f>IF(список!B20="","",список!B20)</f>
        <v/>
      </c>
      <c r="C22" s="81">
        <f>IF(список!C20="","",список!C20)</f>
        <v>0</v>
      </c>
      <c r="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G22" s="81"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H22" s="81"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I22" s="81" t="str">
        <f>IF('Познавательное развитие'!J23="","",IF('Познавательное развитие'!J23&gt;1.5,"сформирован",IF('Познавательное развитие'!J23&lt;0.5,"не сформирован", "в стадии формирования")))</f>
        <v/>
      </c>
      <c r="J22" s="81" t="str">
        <f>IF('Познавательное развитие'!K23="","",IF('Познавательное развитие'!K23&gt;1.5,"сформирован",IF('Познавательное развитие'!K23&lt;0.5,"не сформирован", "в стадии формирования")))</f>
        <v/>
      </c>
      <c r="K22" s="81" t="str">
        <f>IF('Познавательное развитие'!N23="","",IF('Познавательное развитие'!N23&gt;1.5,"сформирован",IF('Познавательное развитие'!N23&lt;0.5,"не сформирован", "в стадии формирования")))</f>
        <v/>
      </c>
      <c r="L22" s="81" t="str">
        <f>IF('Познавательное развитие'!O23="","",IF('Познавательное развитие'!O23&gt;1.5,"сформирован",IF('Познавательное развитие'!O23&lt;0.5,"не сформирован", "в стадии формирования")))</f>
        <v/>
      </c>
      <c r="M22" s="81" t="str">
        <f>IF('Познавательное развитие'!U23="","",IF('Познавательное развитие'!U23&gt;1.5,"сформирован",IF('Познавательное развитие'!U23&lt;0.5,"не сформирован", "в стадии формирования")))</f>
        <v/>
      </c>
      <c r="N22" s="81" t="str">
        <f>IF('Речевое развитие'!G22="","",IF('Речевое развитие'!G22&gt;1.5,"сформирован",IF('Речевое развитие'!G22&lt;0.5,"не сформирован", "в стадии формирования")))</f>
        <v/>
      </c>
      <c r="O22" s="81"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P22" s="134"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разв'!D23)/12))))))))))))</f>
        <v/>
      </c>
      <c r="Q22" s="81" t="str">
        <f t="shared" si="0"/>
        <v/>
      </c>
      <c r="R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S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T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U22" s="81"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V22" s="81"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W22" s="81"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X22" s="81"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Y22" s="81" t="str">
        <f>IF('Познавательное развитие'!T23="","",IF('Познавательное развитие'!T23&gt;1.5,"сформирован",IF('Познавательное развитие'!T23&lt;0.5,"не сформирован", "в стадии формирования")))</f>
        <v/>
      </c>
      <c r="Z22" s="81" t="str">
        <f>IF('Речевое развитие'!G22="","",IF('Речевое развитие'!G22&gt;1.5,"сформирован",IF('Речевое развитие'!G22&lt;0.5,"не сформирован", "в стадии формирования")))</f>
        <v/>
      </c>
      <c r="AA22" s="134"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разви'!U23+'Познавательное развитие'!T23+'Речевое развитие'!G22)/9)))))))))</f>
        <v/>
      </c>
      <c r="AB22" s="81" t="str">
        <f t="shared" si="1"/>
        <v/>
      </c>
      <c r="AC22" s="81"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AD22" s="81" t="str">
        <f>IF('Познавательное развитие'!P23="","",IF('Познавательное развитие'!P23&gt;1.5,"сформирован",IF('Познавательное развитие'!P23&lt;0.5,"не сформирован", "в стадии формирования")))</f>
        <v/>
      </c>
      <c r="AE22" s="81" t="str">
        <f>IF('Речевое развитие'!F22="","",IF('Речевое развитие'!F22&gt;1.5,"сформирован",IF('Речевое развитие'!GG22&lt;0.5,"не сформирован", "в стадии формирования")))</f>
        <v/>
      </c>
      <c r="AF22" s="81" t="str">
        <f>IF('Речевое развитие'!G22="","",IF('Речевое развитие'!G22&gt;1.5,"сформирован",IF('Речевое развитие'!GH22&lt;0.5,"не сформирован", "в стадии формирования")))</f>
        <v/>
      </c>
      <c r="AG22" s="81" t="str">
        <f>IF('Речевое развитие'!M22="","",IF('Речевое развитие'!M22&gt;1.5,"сформирован",IF('Речевое развитие'!M22&lt;0.5,"не сформирован", "в стадии формирования")))</f>
        <v/>
      </c>
      <c r="AH22" s="81" t="str">
        <f>IF('Речевое развитие'!N22="","",IF('Речевое развитие'!N22&gt;1.5,"сформирован",IF('Речевое развитие'!N22&lt;0.5,"не сформирован", "в стадии формирования")))</f>
        <v/>
      </c>
      <c r="AI22" s="81"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AJ22" s="81"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AK22" s="81" t="str">
        <f>IF('Художественно-эстетическое разв'!AB23="","",IF('Художественно-эстетическое разв'!AB23&gt;1.5,"сформирован",IF('Художественно-эстетическое разв'!AB23&lt;0.5,"не сформирован", "в стадии формирования")))</f>
        <v/>
      </c>
      <c r="AL22" s="164"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разв'!AB23)/9)))))))))</f>
        <v/>
      </c>
      <c r="AM22" s="81" t="str">
        <f t="shared" si="2"/>
        <v/>
      </c>
      <c r="AN22" s="81" t="str">
        <f>IF('Познавательное развитие'!V23="","",IF('Познавательное развитие'!V23&gt;1.5,"сформирован",IF('Познавательное развитие'!V23&lt;0.5,"не сформирован", "в стадии формирования")))</f>
        <v/>
      </c>
      <c r="AO22" s="81" t="str">
        <f>IF('Речевое развитие'!D22="","",IF('Речевое развитие'!D22&gt;1.5,"сформирован",IF('Речевое развитие'!D22&lt;0.5,"не сформирован", "в стадии формирования")))</f>
        <v/>
      </c>
      <c r="AP22" s="81" t="str">
        <f>IF('Речевое развитие'!E22="","",IF('Речевое развитие'!E22&gt;1.5,"сформирован",IF('Речевое развитие'!E22&lt;0.5,"не сформирован", "в стадии формирования")))</f>
        <v/>
      </c>
      <c r="AQ22" s="81" t="str">
        <f>IF('Речевое развитие'!F22="","",IF('Речевое развитие'!F22&gt;1.5,"сформирован",IF('Речевое развитие'!F22&lt;0.5,"не сформирован", "в стадии формирования")))</f>
        <v/>
      </c>
      <c r="AR22" s="81" t="str">
        <f>IF('Речевое развитие'!G22="","",IF('Речевое развитие'!G22&gt;1.5,"сформирован",IF('Речевое развитие'!G22&lt;0.5,"не сформирован", "в стадии формирования")))</f>
        <v/>
      </c>
      <c r="AS22" s="81" t="str">
        <f>IF('Речевое развитие'!J22="","",IF('Речевое развитие'!J22&gt;1.5,"сформирован",IF('Речевое развитие'!J22&lt;0.5,"не сформирован", "в стадии формирования")))</f>
        <v/>
      </c>
      <c r="AT22" s="81" t="str">
        <f>IF('Речевое развитие'!M22="","",IF('Речевое развитие'!M22&gt;1.5,"сформирован",IF('Речевое развитие'!M22&lt;0.5,"не сформирован", "в стадии формирования")))</f>
        <v/>
      </c>
      <c r="AU22" s="134" t="str">
        <f>IF('Познавательное развитие'!V23="","",IF('Речевое развитие'!D22="","",IF('Речевое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развитие'!E22+'Речевое развитие'!F22+'Речевое развитие'!G22+'Речевое развитие'!J22+'Речевое развитие'!M22)/7)))))))</f>
        <v/>
      </c>
      <c r="AV22" s="81" t="str">
        <f t="shared" si="3"/>
        <v/>
      </c>
      <c r="AW22" s="97" t="str">
        <f>IF('Художественно-эстетическое разв'!M23="","",IF('Художественно-эстетическое разв'!M23&gt;1.5,"сформирован",IF('Художественно-эстетическое разв'!M23&lt;0.5,"не сформирован", "в стадии формирования")))</f>
        <v/>
      </c>
      <c r="AX22" s="97" t="str">
        <f>IF('Художественно-эстетическое разв'!N23="","",IF('Художественно-эстетическое разв'!N23&gt;1.5,"сформирован",IF('Художественно-эстетическое разв'!N23&lt;0.5,"не сформирован", "в стадии формирования")))</f>
        <v/>
      </c>
      <c r="AY22" s="165" t="str">
        <f>IF('Художественно-эстетическое разв'!V23="","",IF('Художественно-эстетическое разв'!V23&gt;1.5,"сформирован",IF('Художественно-эстетическое разв'!V23&lt;0.5,"не сформирован", "в стадии формирования")))</f>
        <v/>
      </c>
      <c r="AZ22" s="97" t="str">
        <f>IF('Физическое развитие'!D22="","",IF('Физическое развитие'!D22&gt;1.5,"сформирован",IF('Физическое развитие'!D22&lt;0.5,"не сформирован", "в стадии формирования")))</f>
        <v/>
      </c>
      <c r="BA22" s="97" t="str">
        <f>IF('Физическое развитие'!E22="","",IF('Физическое развитие'!E22&gt;1.5,"сформирован",IF('Физическое развитие'!E22&lt;0.5,"не сформирован", "в стадии формирования")))</f>
        <v/>
      </c>
      <c r="BB22" s="97" t="str">
        <f>IF('Физическое развитие'!F22="","",IF('Физическое развитие'!F22&gt;1.5,"сформирован",IF('Физическое развитие'!F22&lt;0.5,"не сформирован", "в стадии формирования")))</f>
        <v/>
      </c>
      <c r="BC22" s="97" t="str">
        <f>IF('Физическое развитие'!G22="","",IF('Физическое развитие'!G22&gt;1.5,"сформирован",IF('Физическое развитие'!G22&lt;0.5,"не сформирован", "в стадии формирования")))</f>
        <v/>
      </c>
      <c r="BD22" s="97" t="str">
        <f>IF('Физическое развитие'!H22="","",IF('Физическое развитие'!H22&gt;1.5,"сформирован",IF('Физическое развитие'!H22&lt;0.5,"не сформирован", "в стадии формирования")))</f>
        <v/>
      </c>
      <c r="BE22" s="97" t="str">
        <f>IF('Физическое развитие'!I22="","",IF('Физическое развитие'!I22&gt;1.5,"сформирован",IF('Физическое развитие'!I22&lt;0.5,"не сформирован", "в стадии формирования")))</f>
        <v/>
      </c>
      <c r="BF22" s="97" t="str">
        <f>IF('Физическое развитие'!J22="","",IF('Физическое развитие'!J22&gt;1.5,"сформирован",IF('Физическое развитие'!J22&lt;0.5,"не сформирован", "в стадии формирования")))</f>
        <v/>
      </c>
      <c r="BG22" s="97" t="str">
        <f>IF('Физическое развитие'!K22="","",IF('Физическое развитие'!K22&gt;1.5,"сформирован",IF('Физическое развитие'!K22&lt;0.5,"не сформирован", "в стадии формирования")))</f>
        <v/>
      </c>
      <c r="BH22" s="97" t="str">
        <f>IF('Физическое развитие'!L22="","",IF('Физическое развитие'!L22&gt;1.5,"сформирован",IF('Физическое развитие'!L22&lt;0.5,"не сформирован", "в стадии формирования")))</f>
        <v/>
      </c>
      <c r="BI22" s="134"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развитие'!M22)/12))))))))))))</f>
        <v/>
      </c>
      <c r="BJ22" s="81" t="str">
        <f t="shared" si="4"/>
        <v/>
      </c>
      <c r="BK22" s="81"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BL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M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BN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BO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BP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BQ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BR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BS22" s="81" t="str">
        <f>IF('Физическое развитие'!L22="","",IF('Физическое развитие'!L22&gt;1.5,"сформирован",IF('Физическое развитие'!L22&lt;0.5,"не сформирован", "в стадии формирования")))</f>
        <v/>
      </c>
      <c r="BT22" s="81" t="str">
        <f>IF('Физическое развитие'!M22="","",IF('Физическое развитие'!M22&gt;1.5,"сформирован",IF('Физическое развитие'!M22&lt;0.5,"не сформирован", "в стадии формирования")))</f>
        <v/>
      </c>
      <c r="BU22" s="81" t="str">
        <f>IF('Физическое развитие'!N22="","",IF('Физическое развитие'!N22&gt;1.5,"сформирован",IF('Физическое развитие'!N22&lt;0.5,"не сформирован", "в стадии формирования")))</f>
        <v/>
      </c>
      <c r="BV22" s="81" t="str">
        <f>IF('Физическое развитие'!O22="","",IF('Физическое развитие'!O22&gt;1.5,"сформирован",IF('Физическое развитие'!O22&lt;0.5,"не сформирован", "в стадии формирования")))</f>
        <v/>
      </c>
      <c r="BW22" s="134" t="str">
        <f>IF('Социально-коммуникативное разви'!D23="","",IF('Социально-коммуникативное разви'!G23="","",IF('Социально-коммуникативное разви'!K23="","",IF('Социально-коммуникативное разви'!M23="","",IF('Социально-коммуникативное разви'!X23="","",IF('Социально-коммуникативное разви'!Y23="","",IF('Социально-коммуникативное разви'!Z23="","",IF('Социально-коммуникативное разви'!AA23="","",IF('Физическое развитие'!L22="","",IF('Физическое развитие'!P22="","",IF('Физическое развитие'!Q22="","",IF('Физическое развитие'!R22="","",('Социально-коммуникативное разви'!D23+'Социально-коммуникативное разви'!G23+'Социально-коммуникативное разви'!K23+'Социально-коммуникативное разви'!M23+'Социально-коммуникативное разви'!X23+'Социально-коммуникативное разви'!Y23+'Социально-коммуникативное разви'!Z23+'Социально-коммуникативное разви'!AA23+'Физическое развитие'!L22+'Физическое развитие'!P22+'Физическое развитие'!Q22+'Физическое развитие'!R22)/12))))))))))))</f>
        <v/>
      </c>
      <c r="BX22" s="81" t="str">
        <f t="shared" si="5"/>
        <v/>
      </c>
      <c r="BY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Z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A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CB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CC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C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C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C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CG22" s="81" t="str">
        <f>IF('Познавательное развитие'!D23="","",IF('Познавательное развитие'!D23&gt;1.5,"сформирован",IF('Познавательное развитие'!D23&lt;0.5,"не сформирован", "в стадии формирования")))</f>
        <v/>
      </c>
      <c r="CH22" s="81" t="str">
        <f>IF('Познавательное развитие'!E23="","",IF('Познавательное развитие'!E23&gt;1.5,"сформирован",IF('Познавательное развитие'!E23&lt;0.5,"не сформирован", "в стадии формирования")))</f>
        <v/>
      </c>
      <c r="CI22" s="81" t="str">
        <f>IF('Познавательное развитие'!F23="","",IF('Познавательное развитие'!F23&gt;1.5,"сформирован",IF('Познавательное развитие'!F23&lt;0.5,"не сформирован", "в стадии формирования")))</f>
        <v/>
      </c>
      <c r="CJ22" s="81" t="str">
        <f>IF('Познавательное развитие'!G23="","",IF('Познавательное развитие'!G23&gt;1.5,"сформирован",IF('Познавательное развитие'!G23&lt;0.5,"не сформирован", "в стадии формирования")))</f>
        <v/>
      </c>
      <c r="CK22" s="81" t="str">
        <f>IF('Познавательное развитие'!H23="","",IF('Познавательное развитие'!H23&gt;1.5,"сформирован",IF('Познавательное развитие'!H23&lt;0.5,"не сформирован", "в стадии формирования")))</f>
        <v/>
      </c>
      <c r="CL22" s="81" t="str">
        <f>IF('Познавательное развитие'!I23="","",IF('Познавательное развитие'!I23&gt;1.5,"сформирован",IF('Познавательное развитие'!I23&lt;0.5,"не сформирован", "в стадии формирования")))</f>
        <v/>
      </c>
      <c r="CM22" s="81" t="str">
        <f>IF('Познавательное развитие'!J23="","",IF('Познавательное развитие'!J23&gt;1.5,"сформирован",IF('Познавательное развитие'!J23&lt;0.5,"не сформирован", "в стадии формирования")))</f>
        <v/>
      </c>
      <c r="CN22" s="81" t="str">
        <f>IF('Познавательное развитие'!K23="","",IF('Познавательное развитие'!K23&gt;1.5,"сформирован",IF('Познавательное развитие'!K23&lt;0.5,"не сформирован", "в стадии формирования")))</f>
        <v/>
      </c>
      <c r="CO22" s="81" t="str">
        <f>IF('Познавательное развитие'!L23="","",IF('Познавательное развитие'!L23&gt;1.5,"сформирован",IF('Познавательное развитие'!L23&lt;0.5,"не сформирован", "в стадии формирования")))</f>
        <v/>
      </c>
      <c r="CP22" s="81" t="str">
        <f>IF('Познавательное развитие'!M23="","",IF('Познавательное развитие'!M23&gt;1.5,"сформирован",IF('Познавательное развитие'!M23&lt;0.5,"не сформирован", "в стадии формирования")))</f>
        <v/>
      </c>
      <c r="CQ22" s="81" t="str">
        <f>IF('Познавательное развитие'!N23="","",IF('Познавательное развитие'!N23&gt;1.5,"сформирован",IF('Познавательное развитие'!N23&lt;0.5,"не сформирован", "в стадии формирования")))</f>
        <v/>
      </c>
      <c r="CR22" s="81" t="str">
        <f>IF('Познавательное развитие'!O23="","",IF('Познавательное развитие'!O23&gt;1.5,"сформирован",IF('Познавательное развитие'!O23&lt;0.5,"не сформирован", "в стадии формирования")))</f>
        <v/>
      </c>
      <c r="CS22" s="81" t="str">
        <f>IF('Познавательное развитие'!P23="","",IF('Познавательное развитие'!P23&gt;1.5,"сформирован",IF('Познавательное развитие'!P23&lt;0.5,"не сформирован", "в стадии формирования")))</f>
        <v/>
      </c>
      <c r="CT22" s="81" t="str">
        <f>IF('Познавательное развитие'!Q23="","",IF('Познавательное развитие'!Q23&gt;1.5,"сформирован",IF('Познавательное развитие'!Q23&lt;0.5,"не сформирован", "в стадии формирования")))</f>
        <v/>
      </c>
      <c r="CU22" s="81" t="str">
        <f>IF('Речевое развитие'!J22="","",IF('Речевое развитие'!J22&gt;1.5,"сформирован",IF('Речевое развитие'!J22&lt;0.5,"не сформирован", "в стадии формирования")))</f>
        <v/>
      </c>
      <c r="CV22" s="81" t="str">
        <f>IF('Речевое развитие'!K22="","",IF('Речевое развитие'!K22&gt;1.5,"сформирован",IF('Речевое развитие'!K22&lt;0.5,"не сформирован", "в стадии формирования")))</f>
        <v/>
      </c>
      <c r="CW22" s="81" t="str">
        <f>IF('Речевое развитие'!L22="","",IF('Речевое развитие'!L22&gt;1.5,"сформирован",IF('Речевое развитие'!L22&lt;0.5,"не сформирован", "в стадии формирования")))</f>
        <v/>
      </c>
      <c r="CX22" s="165"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CY22" s="134"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разв'!AA23)/26))))))))))))))))))))))))))</f>
        <v/>
      </c>
      <c r="CZ22" s="81" t="str">
        <f t="shared" si="6"/>
        <v/>
      </c>
      <c r="EL22" s="90"/>
    </row>
    <row r="23" spans="1:142">
      <c r="A23" s="295">
        <f>список!A21</f>
        <v>20</v>
      </c>
      <c r="B23" s="163" t="str">
        <f>IF(список!B21="","",список!B21)</f>
        <v/>
      </c>
      <c r="C23" s="81">
        <f>IF(список!C21="","",список!C21)</f>
        <v>0</v>
      </c>
      <c r="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G23" s="81"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H23" s="81"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I23" s="81" t="str">
        <f>IF('Познавательное развитие'!J24="","",IF('Познавательное развитие'!J24&gt;1.5,"сформирован",IF('Познавательное развитие'!J24&lt;0.5,"не сформирован", "в стадии формирования")))</f>
        <v/>
      </c>
      <c r="J23" s="81" t="str">
        <f>IF('Познавательное развитие'!K24="","",IF('Познавательное развитие'!K24&gt;1.5,"сформирован",IF('Познавательное развитие'!K24&lt;0.5,"не сформирован", "в стадии формирования")))</f>
        <v/>
      </c>
      <c r="K23" s="81" t="str">
        <f>IF('Познавательное развитие'!N24="","",IF('Познавательное развитие'!N24&gt;1.5,"сформирован",IF('Познавательное развитие'!N24&lt;0.5,"не сформирован", "в стадии формирования")))</f>
        <v/>
      </c>
      <c r="L23" s="81" t="str">
        <f>IF('Познавательное развитие'!O24="","",IF('Познавательное развитие'!O24&gt;1.5,"сформирован",IF('Познавательное развитие'!O24&lt;0.5,"не сформирован", "в стадии формирования")))</f>
        <v/>
      </c>
      <c r="M23" s="81" t="str">
        <f>IF('Познавательное развитие'!U24="","",IF('Познавательное развитие'!U24&gt;1.5,"сформирован",IF('Познавательное развитие'!U24&lt;0.5,"не сформирован", "в стадии формирования")))</f>
        <v/>
      </c>
      <c r="N23" s="81" t="str">
        <f>IF('Речевое развитие'!G23="","",IF('Речевое развитие'!G23&gt;1.5,"сформирован",IF('Речевое развитие'!G23&lt;0.5,"не сформирован", "в стадии формирования")))</f>
        <v/>
      </c>
      <c r="O23" s="81"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P23" s="134"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разв'!D24)/12))))))))))))</f>
        <v/>
      </c>
      <c r="Q23" s="81" t="str">
        <f t="shared" si="0"/>
        <v/>
      </c>
      <c r="R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S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T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U23" s="81"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V23" s="81"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W23" s="81"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X23" s="81"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Y23" s="81" t="str">
        <f>IF('Познавательное развитие'!T24="","",IF('Познавательное развитие'!T24&gt;1.5,"сформирован",IF('Познавательное развитие'!T24&lt;0.5,"не сформирован", "в стадии формирования")))</f>
        <v/>
      </c>
      <c r="Z23" s="81" t="str">
        <f>IF('Речевое развитие'!G23="","",IF('Речевое развитие'!G23&gt;1.5,"сформирован",IF('Речевое развитие'!G23&lt;0.5,"не сформирован", "в стадии формирования")))</f>
        <v/>
      </c>
      <c r="AA23" s="134"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разви'!U24+'Познавательное развитие'!T24+'Речевое развитие'!G23)/9)))))))))</f>
        <v/>
      </c>
      <c r="AB23" s="81" t="str">
        <f t="shared" si="1"/>
        <v/>
      </c>
      <c r="AC23" s="81"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AD23" s="81" t="str">
        <f>IF('Познавательное развитие'!P24="","",IF('Познавательное развитие'!P24&gt;1.5,"сформирован",IF('Познавательное развитие'!P24&lt;0.5,"не сформирован", "в стадии формирования")))</f>
        <v/>
      </c>
      <c r="AE23" s="81" t="str">
        <f>IF('Речевое развитие'!F23="","",IF('Речевое развитие'!F23&gt;1.5,"сформирован",IF('Речевое развитие'!GG23&lt;0.5,"не сформирован", "в стадии формирования")))</f>
        <v/>
      </c>
      <c r="AF23" s="81" t="str">
        <f>IF('Речевое развитие'!G23="","",IF('Речевое развитие'!G23&gt;1.5,"сформирован",IF('Речевое развитие'!GH23&lt;0.5,"не сформирован", "в стадии формирования")))</f>
        <v/>
      </c>
      <c r="AG23" s="81" t="str">
        <f>IF('Речевое развитие'!M23="","",IF('Речевое развитие'!M23&gt;1.5,"сформирован",IF('Речевое развитие'!M23&lt;0.5,"не сформирован", "в стадии формирования")))</f>
        <v/>
      </c>
      <c r="AH23" s="81" t="str">
        <f>IF('Речевое развитие'!N23="","",IF('Речевое развитие'!N23&gt;1.5,"сформирован",IF('Речевое развитие'!N23&lt;0.5,"не сформирован", "в стадии формирования")))</f>
        <v/>
      </c>
      <c r="AI23" s="81"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AJ23" s="81"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AK23" s="81" t="str">
        <f>IF('Художественно-эстетическое разв'!AB24="","",IF('Художественно-эстетическое разв'!AB24&gt;1.5,"сформирован",IF('Художественно-эстетическое разв'!AB24&lt;0.5,"не сформирован", "в стадии формирования")))</f>
        <v/>
      </c>
      <c r="AL23" s="164"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разв'!AB24)/9)))))))))</f>
        <v/>
      </c>
      <c r="AM23" s="81" t="str">
        <f t="shared" si="2"/>
        <v/>
      </c>
      <c r="AN23" s="81" t="str">
        <f>IF('Познавательное развитие'!V24="","",IF('Познавательное развитие'!V24&gt;1.5,"сформирован",IF('Познавательное развитие'!V24&lt;0.5,"не сформирован", "в стадии формирования")))</f>
        <v/>
      </c>
      <c r="AO23" s="81" t="str">
        <f>IF('Речевое развитие'!D23="","",IF('Речевое развитие'!D23&gt;1.5,"сформирован",IF('Речевое развитие'!D23&lt;0.5,"не сформирован", "в стадии формирования")))</f>
        <v/>
      </c>
      <c r="AP23" s="81" t="str">
        <f>IF('Речевое развитие'!E23="","",IF('Речевое развитие'!E23&gt;1.5,"сформирован",IF('Речевое развитие'!E23&lt;0.5,"не сформирован", "в стадии формирования")))</f>
        <v/>
      </c>
      <c r="AQ23" s="81" t="str">
        <f>IF('Речевое развитие'!F23="","",IF('Речевое развитие'!F23&gt;1.5,"сформирован",IF('Речевое развитие'!F23&lt;0.5,"не сформирован", "в стадии формирования")))</f>
        <v/>
      </c>
      <c r="AR23" s="81" t="str">
        <f>IF('Речевое развитие'!G23="","",IF('Речевое развитие'!G23&gt;1.5,"сформирован",IF('Речевое развитие'!G23&lt;0.5,"не сформирован", "в стадии формирования")))</f>
        <v/>
      </c>
      <c r="AS23" s="81" t="str">
        <f>IF('Речевое развитие'!J23="","",IF('Речевое развитие'!J23&gt;1.5,"сформирован",IF('Речевое развитие'!J23&lt;0.5,"не сформирован", "в стадии формирования")))</f>
        <v/>
      </c>
      <c r="AT23" s="81" t="str">
        <f>IF('Речевое развитие'!M23="","",IF('Речевое развитие'!M23&gt;1.5,"сформирован",IF('Речевое развитие'!M23&lt;0.5,"не сформирован", "в стадии формирования")))</f>
        <v/>
      </c>
      <c r="AU23" s="134" t="str">
        <f>IF('Познавательное развитие'!V24="","",IF('Речевое развитие'!D23="","",IF('Речевое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развитие'!E23+'Речевое развитие'!F23+'Речевое развитие'!G23+'Речевое развитие'!J23+'Речевое развитие'!M23)/7)))))))</f>
        <v/>
      </c>
      <c r="AV23" s="81" t="str">
        <f t="shared" si="3"/>
        <v/>
      </c>
      <c r="AW23" s="97" t="str">
        <f>IF('Художественно-эстетическое разв'!M24="","",IF('Художественно-эстетическое разв'!M24&gt;1.5,"сформирован",IF('Художественно-эстетическое разв'!M24&lt;0.5,"не сформирован", "в стадии формирования")))</f>
        <v/>
      </c>
      <c r="AX23" s="97" t="str">
        <f>IF('Художественно-эстетическое разв'!N24="","",IF('Художественно-эстетическое разв'!N24&gt;1.5,"сформирован",IF('Художественно-эстетическое разв'!N24&lt;0.5,"не сформирован", "в стадии формирования")))</f>
        <v/>
      </c>
      <c r="AY23" s="165" t="str">
        <f>IF('Художественно-эстетическое разв'!V24="","",IF('Художественно-эстетическое разв'!V24&gt;1.5,"сформирован",IF('Художественно-эстетическое разв'!V24&lt;0.5,"не сформирован", "в стадии формирования")))</f>
        <v/>
      </c>
      <c r="AZ23" s="97" t="str">
        <f>IF('Физическое развитие'!D23="","",IF('Физическое развитие'!D23&gt;1.5,"сформирован",IF('Физическое развитие'!D23&lt;0.5,"не сформирован", "в стадии формирования")))</f>
        <v/>
      </c>
      <c r="BA23" s="97" t="str">
        <f>IF('Физическое развитие'!E23="","",IF('Физическое развитие'!E23&gt;1.5,"сформирован",IF('Физическое развитие'!E23&lt;0.5,"не сформирован", "в стадии формирования")))</f>
        <v/>
      </c>
      <c r="BB23" s="97" t="str">
        <f>IF('Физическое развитие'!F23="","",IF('Физическое развитие'!F23&gt;1.5,"сформирован",IF('Физическое развитие'!F23&lt;0.5,"не сформирован", "в стадии формирования")))</f>
        <v/>
      </c>
      <c r="BC23" s="97" t="str">
        <f>IF('Физическое развитие'!G23="","",IF('Физическое развитие'!G23&gt;1.5,"сформирован",IF('Физическое развитие'!G23&lt;0.5,"не сформирован", "в стадии формирования")))</f>
        <v/>
      </c>
      <c r="BD23" s="97" t="str">
        <f>IF('Физическое развитие'!H23="","",IF('Физическое развитие'!H23&gt;1.5,"сформирован",IF('Физическое развитие'!H23&lt;0.5,"не сформирован", "в стадии формирования")))</f>
        <v/>
      </c>
      <c r="BE23" s="97" t="str">
        <f>IF('Физическое развитие'!I23="","",IF('Физическое развитие'!I23&gt;1.5,"сформирован",IF('Физическое развитие'!I23&lt;0.5,"не сформирован", "в стадии формирования")))</f>
        <v/>
      </c>
      <c r="BF23" s="97" t="str">
        <f>IF('Физическое развитие'!J23="","",IF('Физическое развитие'!J23&gt;1.5,"сформирован",IF('Физическое развитие'!J23&lt;0.5,"не сформирован", "в стадии формирования")))</f>
        <v/>
      </c>
      <c r="BG23" s="97" t="str">
        <f>IF('Физическое развитие'!K23="","",IF('Физическое развитие'!K23&gt;1.5,"сформирован",IF('Физическое развитие'!K23&lt;0.5,"не сформирован", "в стадии формирования")))</f>
        <v/>
      </c>
      <c r="BH23" s="97" t="str">
        <f>IF('Физическое развитие'!L23="","",IF('Физическое развитие'!L23&gt;1.5,"сформирован",IF('Физическое развитие'!L23&lt;0.5,"не сформирован", "в стадии формирования")))</f>
        <v/>
      </c>
      <c r="BI23" s="134"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развитие'!M23)/12))))))))))))</f>
        <v/>
      </c>
      <c r="BJ23" s="81" t="str">
        <f t="shared" si="4"/>
        <v/>
      </c>
      <c r="BK23" s="81"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BL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M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BN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BO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BP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BQ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BR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BS23" s="81" t="str">
        <f>IF('Физическое развитие'!L23="","",IF('Физическое развитие'!L23&gt;1.5,"сформирован",IF('Физическое развитие'!L23&lt;0.5,"не сформирован", "в стадии формирования")))</f>
        <v/>
      </c>
      <c r="BT23" s="81" t="str">
        <f>IF('Физическое развитие'!M23="","",IF('Физическое развитие'!M23&gt;1.5,"сформирован",IF('Физическое развитие'!M23&lt;0.5,"не сформирован", "в стадии формирования")))</f>
        <v/>
      </c>
      <c r="BU23" s="81" t="str">
        <f>IF('Физическое развитие'!N23="","",IF('Физическое развитие'!N23&gt;1.5,"сформирован",IF('Физическое развитие'!N23&lt;0.5,"не сформирован", "в стадии формирования")))</f>
        <v/>
      </c>
      <c r="BV23" s="81" t="str">
        <f>IF('Физическое развитие'!O23="","",IF('Физическое развитие'!O23&gt;1.5,"сформирован",IF('Физическое развитие'!O23&lt;0.5,"не сформирован", "в стадии формирования")))</f>
        <v/>
      </c>
      <c r="BW23" s="134" t="str">
        <f>IF('Социально-коммуникативное разви'!D24="","",IF('Социально-коммуникативное разви'!G24="","",IF('Социально-коммуникативное разви'!K24="","",IF('Социально-коммуникативное разви'!M24="","",IF('Социально-коммуникативное разви'!X24="","",IF('Социально-коммуникативное разви'!Y24="","",IF('Социально-коммуникативное разви'!Z24="","",IF('Социально-коммуникативное разви'!AA24="","",IF('Физическое развитие'!L23="","",IF('Физическое развитие'!P23="","",IF('Физическое развитие'!Q23="","",IF('Физическое развитие'!R23="","",('Социально-коммуникативное разви'!D24+'Социально-коммуникативное разви'!G24+'Социально-коммуникативное разви'!K24+'Социально-коммуникативное разви'!M24+'Социально-коммуникативное разви'!X24+'Социально-коммуникативное разви'!Y24+'Социально-коммуникативное разви'!Z24+'Социально-коммуникативное разви'!AA24+'Физическое развитие'!L23+'Физическое развитие'!P23+'Физическое развитие'!Q23+'Физическое развитие'!R23)/12))))))))))))</f>
        <v/>
      </c>
      <c r="BX23" s="81" t="str">
        <f t="shared" si="5"/>
        <v/>
      </c>
      <c r="BY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Z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A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CB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CC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C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C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C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CG23" s="81" t="str">
        <f>IF('Познавательное развитие'!D24="","",IF('Познавательное развитие'!D24&gt;1.5,"сформирован",IF('Познавательное развитие'!D24&lt;0.5,"не сформирован", "в стадии формирования")))</f>
        <v/>
      </c>
      <c r="CH23" s="81" t="str">
        <f>IF('Познавательное развитие'!E24="","",IF('Познавательное развитие'!E24&gt;1.5,"сформирован",IF('Познавательное развитие'!E24&lt;0.5,"не сформирован", "в стадии формирования")))</f>
        <v/>
      </c>
      <c r="CI23" s="81" t="str">
        <f>IF('Познавательное развитие'!F24="","",IF('Познавательное развитие'!F24&gt;1.5,"сформирован",IF('Познавательное развитие'!F24&lt;0.5,"не сформирован", "в стадии формирования")))</f>
        <v/>
      </c>
      <c r="CJ23" s="81" t="str">
        <f>IF('Познавательное развитие'!G24="","",IF('Познавательное развитие'!G24&gt;1.5,"сформирован",IF('Познавательное развитие'!G24&lt;0.5,"не сформирован", "в стадии формирования")))</f>
        <v/>
      </c>
      <c r="CK23" s="81" t="str">
        <f>IF('Познавательное развитие'!H24="","",IF('Познавательное развитие'!H24&gt;1.5,"сформирован",IF('Познавательное развитие'!H24&lt;0.5,"не сформирован", "в стадии формирования")))</f>
        <v/>
      </c>
      <c r="CL23" s="81" t="str">
        <f>IF('Познавательное развитие'!I24="","",IF('Познавательное развитие'!I24&gt;1.5,"сформирован",IF('Познавательное развитие'!I24&lt;0.5,"не сформирован", "в стадии формирования")))</f>
        <v/>
      </c>
      <c r="CM23" s="81" t="str">
        <f>IF('Познавательное развитие'!J24="","",IF('Познавательное развитие'!J24&gt;1.5,"сформирован",IF('Познавательное развитие'!J24&lt;0.5,"не сформирован", "в стадии формирования")))</f>
        <v/>
      </c>
      <c r="CN23" s="81" t="str">
        <f>IF('Познавательное развитие'!K24="","",IF('Познавательное развитие'!K24&gt;1.5,"сформирован",IF('Познавательное развитие'!K24&lt;0.5,"не сформирован", "в стадии формирования")))</f>
        <v/>
      </c>
      <c r="CO23" s="81" t="str">
        <f>IF('Познавательное развитие'!L24="","",IF('Познавательное развитие'!L24&gt;1.5,"сформирован",IF('Познавательное развитие'!L24&lt;0.5,"не сформирован", "в стадии формирования")))</f>
        <v/>
      </c>
      <c r="CP23" s="81" t="str">
        <f>IF('Познавательное развитие'!M24="","",IF('Познавательное развитие'!M24&gt;1.5,"сформирован",IF('Познавательное развитие'!M24&lt;0.5,"не сформирован", "в стадии формирования")))</f>
        <v/>
      </c>
      <c r="CQ23" s="81" t="str">
        <f>IF('Познавательное развитие'!N24="","",IF('Познавательное развитие'!N24&gt;1.5,"сформирован",IF('Познавательное развитие'!N24&lt;0.5,"не сформирован", "в стадии формирования")))</f>
        <v/>
      </c>
      <c r="CR23" s="81" t="str">
        <f>IF('Познавательное развитие'!O24="","",IF('Познавательное развитие'!O24&gt;1.5,"сформирован",IF('Познавательное развитие'!O24&lt;0.5,"не сформирован", "в стадии формирования")))</f>
        <v/>
      </c>
      <c r="CS23" s="81" t="str">
        <f>IF('Познавательное развитие'!P24="","",IF('Познавательное развитие'!P24&gt;1.5,"сформирован",IF('Познавательное развитие'!P24&lt;0.5,"не сформирован", "в стадии формирования")))</f>
        <v/>
      </c>
      <c r="CT23" s="81" t="str">
        <f>IF('Познавательное развитие'!Q24="","",IF('Познавательное развитие'!Q24&gt;1.5,"сформирован",IF('Познавательное развитие'!Q24&lt;0.5,"не сформирован", "в стадии формирования")))</f>
        <v/>
      </c>
      <c r="CU23" s="81" t="str">
        <f>IF('Речевое развитие'!J23="","",IF('Речевое развитие'!J23&gt;1.5,"сформирован",IF('Речевое развитие'!J23&lt;0.5,"не сформирован", "в стадии формирования")))</f>
        <v/>
      </c>
      <c r="CV23" s="81" t="str">
        <f>IF('Речевое развитие'!K23="","",IF('Речевое развитие'!K23&gt;1.5,"сформирован",IF('Речевое развитие'!K23&lt;0.5,"не сформирован", "в стадии формирования")))</f>
        <v/>
      </c>
      <c r="CW23" s="81" t="str">
        <f>IF('Речевое развитие'!L23="","",IF('Речевое развитие'!L23&gt;1.5,"сформирован",IF('Речевое развитие'!L23&lt;0.5,"не сформирован", "в стадии формирования")))</f>
        <v/>
      </c>
      <c r="CX23" s="165"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CY23" s="134"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разв'!AA24)/26))))))))))))))))))))))))))</f>
        <v/>
      </c>
      <c r="CZ23" s="81" t="str">
        <f t="shared" si="6"/>
        <v/>
      </c>
      <c r="EL23" s="90"/>
    </row>
    <row r="24" spans="1:142">
      <c r="A24" s="295">
        <f>список!A22</f>
        <v>21</v>
      </c>
      <c r="B24" s="163" t="str">
        <f>IF(список!B22="","",список!B22)</f>
        <v/>
      </c>
      <c r="C24" s="81">
        <f>IF(список!C22="","",список!C22)</f>
        <v>0</v>
      </c>
      <c r="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G24" s="81"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H24" s="81"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I24" s="81" t="str">
        <f>IF('Познавательное развитие'!J25="","",IF('Познавательное развитие'!J25&gt;1.5,"сформирован",IF('Познавательное развитие'!J25&lt;0.5,"не сформирован", "в стадии формирования")))</f>
        <v/>
      </c>
      <c r="J24" s="81" t="str">
        <f>IF('Познавательное развитие'!K25="","",IF('Познавательное развитие'!K25&gt;1.5,"сформирован",IF('Познавательное развитие'!K25&lt;0.5,"не сформирован", "в стадии формирования")))</f>
        <v/>
      </c>
      <c r="K24" s="81" t="str">
        <f>IF('Познавательное развитие'!N25="","",IF('Познавательное развитие'!N25&gt;1.5,"сформирован",IF('Познавательное развитие'!N25&lt;0.5,"не сформирован", "в стадии формирования")))</f>
        <v/>
      </c>
      <c r="L24" s="81" t="str">
        <f>IF('Познавательное развитие'!O25="","",IF('Познавательное развитие'!O25&gt;1.5,"сформирован",IF('Познавательное развитие'!O25&lt;0.5,"не сформирован", "в стадии формирования")))</f>
        <v/>
      </c>
      <c r="M24" s="81" t="str">
        <f>IF('Познавательное развитие'!U25="","",IF('Познавательное развитие'!U25&gt;1.5,"сформирован",IF('Познавательное развитие'!U25&lt;0.5,"не сформирован", "в стадии формирования")))</f>
        <v/>
      </c>
      <c r="N24" s="81" t="str">
        <f>IF('Речевое развитие'!G24="","",IF('Речевое развитие'!G24&gt;1.5,"сформирован",IF('Речевое развитие'!G24&lt;0.5,"не сформирован", "в стадии формирования")))</f>
        <v/>
      </c>
      <c r="O24" s="81"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P24" s="134"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разв'!D25)/12))))))))))))</f>
        <v/>
      </c>
      <c r="Q24" s="81" t="str">
        <f t="shared" si="0"/>
        <v/>
      </c>
      <c r="R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S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T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U24" s="81"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V24" s="81"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W24" s="81"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X24" s="81"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Y24" s="81" t="str">
        <f>IF('Познавательное развитие'!T25="","",IF('Познавательное развитие'!T25&gt;1.5,"сформирован",IF('Познавательное развитие'!T25&lt;0.5,"не сформирован", "в стадии формирования")))</f>
        <v/>
      </c>
      <c r="Z24" s="81" t="str">
        <f>IF('Речевое развитие'!G24="","",IF('Речевое развитие'!G24&gt;1.5,"сформирован",IF('Речевое развитие'!G24&lt;0.5,"не сформирован", "в стадии формирования")))</f>
        <v/>
      </c>
      <c r="AA24" s="134"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разви'!U25+'Познавательное развитие'!T25+'Речевое развитие'!G24)/9)))))))))</f>
        <v/>
      </c>
      <c r="AB24" s="81" t="str">
        <f t="shared" si="1"/>
        <v/>
      </c>
      <c r="AC24" s="81"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AD24" s="81" t="str">
        <f>IF('Познавательное развитие'!P25="","",IF('Познавательное развитие'!P25&gt;1.5,"сформирован",IF('Познавательное развитие'!P25&lt;0.5,"не сформирован", "в стадии формирования")))</f>
        <v/>
      </c>
      <c r="AE24" s="81" t="str">
        <f>IF('Речевое развитие'!F24="","",IF('Речевое развитие'!F24&gt;1.5,"сформирован",IF('Речевое развитие'!GG24&lt;0.5,"не сформирован", "в стадии формирования")))</f>
        <v/>
      </c>
      <c r="AF24" s="81" t="str">
        <f>IF('Речевое развитие'!G24="","",IF('Речевое развитие'!G24&gt;1.5,"сформирован",IF('Речевое развитие'!GH24&lt;0.5,"не сформирован", "в стадии формирования")))</f>
        <v/>
      </c>
      <c r="AG24" s="81" t="str">
        <f>IF('Речевое развитие'!M24="","",IF('Речевое развитие'!M24&gt;1.5,"сформирован",IF('Речевое развитие'!M24&lt;0.5,"не сформирован", "в стадии формирования")))</f>
        <v/>
      </c>
      <c r="AH24" s="81" t="str">
        <f>IF('Речевое развитие'!N24="","",IF('Речевое развитие'!N24&gt;1.5,"сформирован",IF('Речевое развитие'!N24&lt;0.5,"не сформирован", "в стадии формирования")))</f>
        <v/>
      </c>
      <c r="AI24" s="81"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AJ24" s="81"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AK24" s="81" t="str">
        <f>IF('Художественно-эстетическое разв'!AB25="","",IF('Художественно-эстетическое разв'!AB25&gt;1.5,"сформирован",IF('Художественно-эстетическое разв'!AB25&lt;0.5,"не сформирован", "в стадии формирования")))</f>
        <v/>
      </c>
      <c r="AL24" s="164"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разв'!AB25)/9)))))))))</f>
        <v/>
      </c>
      <c r="AM24" s="81" t="str">
        <f t="shared" si="2"/>
        <v/>
      </c>
      <c r="AN24" s="81" t="str">
        <f>IF('Познавательное развитие'!V25="","",IF('Познавательное развитие'!V25&gt;1.5,"сформирован",IF('Познавательное развитие'!V25&lt;0.5,"не сформирован", "в стадии формирования")))</f>
        <v/>
      </c>
      <c r="AO24" s="81" t="str">
        <f>IF('Речевое развитие'!D24="","",IF('Речевое развитие'!D24&gt;1.5,"сформирован",IF('Речевое развитие'!D24&lt;0.5,"не сформирован", "в стадии формирования")))</f>
        <v/>
      </c>
      <c r="AP24" s="81" t="str">
        <f>IF('Речевое развитие'!E24="","",IF('Речевое развитие'!E24&gt;1.5,"сформирован",IF('Речевое развитие'!E24&lt;0.5,"не сформирован", "в стадии формирования")))</f>
        <v/>
      </c>
      <c r="AQ24" s="81" t="str">
        <f>IF('Речевое развитие'!F24="","",IF('Речевое развитие'!F24&gt;1.5,"сформирован",IF('Речевое развитие'!F24&lt;0.5,"не сформирован", "в стадии формирования")))</f>
        <v/>
      </c>
      <c r="AR24" s="81" t="str">
        <f>IF('Речевое развитие'!G24="","",IF('Речевое развитие'!G24&gt;1.5,"сформирован",IF('Речевое развитие'!G24&lt;0.5,"не сформирован", "в стадии формирования")))</f>
        <v/>
      </c>
      <c r="AS24" s="81" t="str">
        <f>IF('Речевое развитие'!J24="","",IF('Речевое развитие'!J24&gt;1.5,"сформирован",IF('Речевое развитие'!J24&lt;0.5,"не сформирован", "в стадии формирования")))</f>
        <v/>
      </c>
      <c r="AT24" s="81" t="str">
        <f>IF('Речевое развитие'!M24="","",IF('Речевое развитие'!M24&gt;1.5,"сформирован",IF('Речевое развитие'!M24&lt;0.5,"не сформирован", "в стадии формирования")))</f>
        <v/>
      </c>
      <c r="AU24" s="134" t="str">
        <f>IF('Познавательное развитие'!V25="","",IF('Речевое развитие'!D24="","",IF('Речевое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развитие'!E24+'Речевое развитие'!F24+'Речевое развитие'!G24+'Речевое развитие'!J24+'Речевое развитие'!M24)/7)))))))</f>
        <v/>
      </c>
      <c r="AV24" s="81" t="str">
        <f t="shared" si="3"/>
        <v/>
      </c>
      <c r="AW24" s="97" t="str">
        <f>IF('Художественно-эстетическое разв'!M25="","",IF('Художественно-эстетическое разв'!M25&gt;1.5,"сформирован",IF('Художественно-эстетическое разв'!M25&lt;0.5,"не сформирован", "в стадии формирования")))</f>
        <v/>
      </c>
      <c r="AX24" s="97" t="str">
        <f>IF('Художественно-эстетическое разв'!N25="","",IF('Художественно-эстетическое разв'!N25&gt;1.5,"сформирован",IF('Художественно-эстетическое разв'!N25&lt;0.5,"не сформирован", "в стадии формирования")))</f>
        <v/>
      </c>
      <c r="AY24" s="165" t="str">
        <f>IF('Художественно-эстетическое разв'!V25="","",IF('Художественно-эстетическое разв'!V25&gt;1.5,"сформирован",IF('Художественно-эстетическое разв'!V25&lt;0.5,"не сформирован", "в стадии формирования")))</f>
        <v/>
      </c>
      <c r="AZ24" s="97" t="str">
        <f>IF('Физическое развитие'!D24="","",IF('Физическое развитие'!D24&gt;1.5,"сформирован",IF('Физическое развитие'!D24&lt;0.5,"не сформирован", "в стадии формирования")))</f>
        <v/>
      </c>
      <c r="BA24" s="97" t="str">
        <f>IF('Физическое развитие'!E24="","",IF('Физическое развитие'!E24&gt;1.5,"сформирован",IF('Физическое развитие'!E24&lt;0.5,"не сформирован", "в стадии формирования")))</f>
        <v/>
      </c>
      <c r="BB24" s="97" t="str">
        <f>IF('Физическое развитие'!F24="","",IF('Физическое развитие'!F24&gt;1.5,"сформирован",IF('Физическое развитие'!F24&lt;0.5,"не сформирован", "в стадии формирования")))</f>
        <v/>
      </c>
      <c r="BC24" s="97" t="str">
        <f>IF('Физическое развитие'!G24="","",IF('Физическое развитие'!G24&gt;1.5,"сформирован",IF('Физическое развитие'!G24&lt;0.5,"не сформирован", "в стадии формирования")))</f>
        <v/>
      </c>
      <c r="BD24" s="97" t="str">
        <f>IF('Физическое развитие'!H24="","",IF('Физическое развитие'!H24&gt;1.5,"сформирован",IF('Физическое развитие'!H24&lt;0.5,"не сформирован", "в стадии формирования")))</f>
        <v/>
      </c>
      <c r="BE24" s="97" t="str">
        <f>IF('Физическое развитие'!I24="","",IF('Физическое развитие'!I24&gt;1.5,"сформирован",IF('Физическое развитие'!I24&lt;0.5,"не сформирован", "в стадии формирования")))</f>
        <v/>
      </c>
      <c r="BF24" s="97" t="str">
        <f>IF('Физическое развитие'!J24="","",IF('Физическое развитие'!J24&gt;1.5,"сформирован",IF('Физическое развитие'!J24&lt;0.5,"не сформирован", "в стадии формирования")))</f>
        <v/>
      </c>
      <c r="BG24" s="97" t="str">
        <f>IF('Физическое развитие'!K24="","",IF('Физическое развитие'!K24&gt;1.5,"сформирован",IF('Физическое развитие'!K24&lt;0.5,"не сформирован", "в стадии формирования")))</f>
        <v/>
      </c>
      <c r="BH24" s="97" t="str">
        <f>IF('Физическое развитие'!L24="","",IF('Физическое развитие'!L24&gt;1.5,"сформирован",IF('Физическое развитие'!L24&lt;0.5,"не сформирован", "в стадии формирования")))</f>
        <v/>
      </c>
      <c r="BI24" s="134"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развитие'!M24)/12))))))))))))</f>
        <v/>
      </c>
      <c r="BJ24" s="81" t="str">
        <f t="shared" si="4"/>
        <v/>
      </c>
      <c r="BK24" s="81"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BL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M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BN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BO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BP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BQ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BR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BS24" s="81" t="str">
        <f>IF('Физическое развитие'!L24="","",IF('Физическое развитие'!L24&gt;1.5,"сформирован",IF('Физическое развитие'!L24&lt;0.5,"не сформирован", "в стадии формирования")))</f>
        <v/>
      </c>
      <c r="BT24" s="81" t="str">
        <f>IF('Физическое развитие'!M24="","",IF('Физическое развитие'!M24&gt;1.5,"сформирован",IF('Физическое развитие'!M24&lt;0.5,"не сформирован", "в стадии формирования")))</f>
        <v/>
      </c>
      <c r="BU24" s="81" t="str">
        <f>IF('Физическое развитие'!N24="","",IF('Физическое развитие'!N24&gt;1.5,"сформирован",IF('Физическое развитие'!N24&lt;0.5,"не сформирован", "в стадии формирования")))</f>
        <v/>
      </c>
      <c r="BV24" s="81" t="str">
        <f>IF('Физическое развитие'!O24="","",IF('Физическое развитие'!O24&gt;1.5,"сформирован",IF('Физическое развитие'!O24&lt;0.5,"не сформирован", "в стадии формирования")))</f>
        <v/>
      </c>
      <c r="BW24" s="134" t="str">
        <f>IF('Социально-коммуникативное разви'!D25="","",IF('Социально-коммуникативное разви'!G25="","",IF('Социально-коммуникативное разви'!K25="","",IF('Социально-коммуникативное разви'!M25="","",IF('Социально-коммуникативное разви'!X25="","",IF('Социально-коммуникативное разви'!Y25="","",IF('Социально-коммуникативное разви'!Z25="","",IF('Социально-коммуникативное разви'!AA25="","",IF('Физическое развитие'!L24="","",IF('Физическое развитие'!P24="","",IF('Физическое развитие'!Q24="","",IF('Физическое развитие'!R24="","",('Социально-коммуникативное разви'!D25+'Социально-коммуникативное разви'!G25+'Социально-коммуникативное разви'!K25+'Социально-коммуникативное разви'!M25+'Социально-коммуникативное разви'!X25+'Социально-коммуникативное разви'!Y25+'Социально-коммуникативное разви'!Z25+'Социально-коммуникативное разви'!AA25+'Физическое развитие'!L24+'Физическое развитие'!P24+'Физическое развитие'!Q24+'Физическое развитие'!R24)/12))))))))))))</f>
        <v/>
      </c>
      <c r="BX24" s="81" t="str">
        <f t="shared" si="5"/>
        <v/>
      </c>
      <c r="BY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Z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A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CB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CC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C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C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C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CG24" s="81" t="str">
        <f>IF('Познавательное развитие'!D25="","",IF('Познавательное развитие'!D25&gt;1.5,"сформирован",IF('Познавательное развитие'!D25&lt;0.5,"не сформирован", "в стадии формирования")))</f>
        <v/>
      </c>
      <c r="CH24" s="81" t="str">
        <f>IF('Познавательное развитие'!E25="","",IF('Познавательное развитие'!E25&gt;1.5,"сформирован",IF('Познавательное развитие'!E25&lt;0.5,"не сформирован", "в стадии формирования")))</f>
        <v/>
      </c>
      <c r="CI24" s="81" t="str">
        <f>IF('Познавательное развитие'!F25="","",IF('Познавательное развитие'!F25&gt;1.5,"сформирован",IF('Познавательное развитие'!F25&lt;0.5,"не сформирован", "в стадии формирования")))</f>
        <v/>
      </c>
      <c r="CJ24" s="81" t="str">
        <f>IF('Познавательное развитие'!G25="","",IF('Познавательное развитие'!G25&gt;1.5,"сформирован",IF('Познавательное развитие'!G25&lt;0.5,"не сформирован", "в стадии формирования")))</f>
        <v/>
      </c>
      <c r="CK24" s="81" t="str">
        <f>IF('Познавательное развитие'!H25="","",IF('Познавательное развитие'!H25&gt;1.5,"сформирован",IF('Познавательное развитие'!H25&lt;0.5,"не сформирован", "в стадии формирования")))</f>
        <v/>
      </c>
      <c r="CL24" s="81" t="str">
        <f>IF('Познавательное развитие'!I25="","",IF('Познавательное развитие'!I25&gt;1.5,"сформирован",IF('Познавательное развитие'!I25&lt;0.5,"не сформирован", "в стадии формирования")))</f>
        <v/>
      </c>
      <c r="CM24" s="81" t="str">
        <f>IF('Познавательное развитие'!J25="","",IF('Познавательное развитие'!J25&gt;1.5,"сформирован",IF('Познавательное развитие'!J25&lt;0.5,"не сформирован", "в стадии формирования")))</f>
        <v/>
      </c>
      <c r="CN24" s="81" t="str">
        <f>IF('Познавательное развитие'!K25="","",IF('Познавательное развитие'!K25&gt;1.5,"сформирован",IF('Познавательное развитие'!K25&lt;0.5,"не сформирован", "в стадии формирования")))</f>
        <v/>
      </c>
      <c r="CO24" s="81" t="str">
        <f>IF('Познавательное развитие'!L25="","",IF('Познавательное развитие'!L25&gt;1.5,"сформирован",IF('Познавательное развитие'!L25&lt;0.5,"не сформирован", "в стадии формирования")))</f>
        <v/>
      </c>
      <c r="CP24" s="81" t="str">
        <f>IF('Познавательное развитие'!M25="","",IF('Познавательное развитие'!M25&gt;1.5,"сформирован",IF('Познавательное развитие'!M25&lt;0.5,"не сформирован", "в стадии формирования")))</f>
        <v/>
      </c>
      <c r="CQ24" s="81" t="str">
        <f>IF('Познавательное развитие'!N25="","",IF('Познавательное развитие'!N25&gt;1.5,"сформирован",IF('Познавательное развитие'!N25&lt;0.5,"не сформирован", "в стадии формирования")))</f>
        <v/>
      </c>
      <c r="CR24" s="81" t="str">
        <f>IF('Познавательное развитие'!O25="","",IF('Познавательное развитие'!O25&gt;1.5,"сформирован",IF('Познавательное развитие'!O25&lt;0.5,"не сформирован", "в стадии формирования")))</f>
        <v/>
      </c>
      <c r="CS24" s="81" t="str">
        <f>IF('Познавательное развитие'!P25="","",IF('Познавательное развитие'!P25&gt;1.5,"сформирован",IF('Познавательное развитие'!P25&lt;0.5,"не сформирован", "в стадии формирования")))</f>
        <v/>
      </c>
      <c r="CT24" s="81" t="str">
        <f>IF('Познавательное развитие'!Q25="","",IF('Познавательное развитие'!Q25&gt;1.5,"сформирован",IF('Познавательное развитие'!Q25&lt;0.5,"не сформирован", "в стадии формирования")))</f>
        <v/>
      </c>
      <c r="CU24" s="81" t="str">
        <f>IF('Речевое развитие'!J24="","",IF('Речевое развитие'!J24&gt;1.5,"сформирован",IF('Речевое развитие'!J24&lt;0.5,"не сформирован", "в стадии формирования")))</f>
        <v/>
      </c>
      <c r="CV24" s="81" t="str">
        <f>IF('Речевое развитие'!K24="","",IF('Речевое развитие'!K24&gt;1.5,"сформирован",IF('Речевое развитие'!K24&lt;0.5,"не сформирован", "в стадии формирования")))</f>
        <v/>
      </c>
      <c r="CW24" s="81" t="str">
        <f>IF('Речевое развитие'!L24="","",IF('Речевое развитие'!L24&gt;1.5,"сформирован",IF('Речевое развитие'!L24&lt;0.5,"не сформирован", "в стадии формирования")))</f>
        <v/>
      </c>
      <c r="CX24" s="165"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CY24" s="134"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разв'!AA25)/26))))))))))))))))))))))))))</f>
        <v/>
      </c>
      <c r="CZ24" s="81" t="str">
        <f t="shared" si="6"/>
        <v/>
      </c>
      <c r="EL24" s="90"/>
    </row>
    <row r="25" spans="1:142">
      <c r="A25" s="295">
        <f>список!A23</f>
        <v>22</v>
      </c>
      <c r="B25" s="163" t="str">
        <f>IF(список!B23="","",список!B23)</f>
        <v/>
      </c>
      <c r="C25" s="81">
        <f>IF(список!C23="","",список!C23)</f>
        <v>0</v>
      </c>
      <c r="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G25" s="81"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H25" s="81"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I25" s="81" t="str">
        <f>IF('Познавательное развитие'!J26="","",IF('Познавательное развитие'!J26&gt;1.5,"сформирован",IF('Познавательное развитие'!J26&lt;0.5,"не сформирован", "в стадии формирования")))</f>
        <v/>
      </c>
      <c r="J25" s="81" t="str">
        <f>IF('Познавательное развитие'!K26="","",IF('Познавательное развитие'!K26&gt;1.5,"сформирован",IF('Познавательное развитие'!K26&lt;0.5,"не сформирован", "в стадии формирования")))</f>
        <v/>
      </c>
      <c r="K25" s="81" t="str">
        <f>IF('Познавательное развитие'!N26="","",IF('Познавательное развитие'!N26&gt;1.5,"сформирован",IF('Познавательное развитие'!N26&lt;0.5,"не сформирован", "в стадии формирования")))</f>
        <v/>
      </c>
      <c r="L25" s="81" t="str">
        <f>IF('Познавательное развитие'!O26="","",IF('Познавательное развитие'!O26&gt;1.5,"сформирован",IF('Познавательное развитие'!O26&lt;0.5,"не сформирован", "в стадии формирования")))</f>
        <v/>
      </c>
      <c r="M25" s="81" t="str">
        <f>IF('Познавательное развитие'!U26="","",IF('Познавательное развитие'!U26&gt;1.5,"сформирован",IF('Познавательное развитие'!U26&lt;0.5,"не сформирован", "в стадии формирования")))</f>
        <v/>
      </c>
      <c r="N25" s="81" t="str">
        <f>IF('Речевое развитие'!G25="","",IF('Речевое развитие'!G25&gt;1.5,"сформирован",IF('Речевое развитие'!G25&lt;0.5,"не сформирован", "в стадии формирования")))</f>
        <v/>
      </c>
      <c r="O25" s="81"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P25" s="134"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разв'!D26)/12))))))))))))</f>
        <v/>
      </c>
      <c r="Q25" s="81" t="str">
        <f t="shared" si="0"/>
        <v/>
      </c>
      <c r="R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S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T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U25" s="81"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V25" s="81"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W25" s="81"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X25" s="81"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Y25" s="81" t="str">
        <f>IF('Познавательное развитие'!T26="","",IF('Познавательное развитие'!T26&gt;1.5,"сформирован",IF('Познавательное развитие'!T26&lt;0.5,"не сформирован", "в стадии формирования")))</f>
        <v/>
      </c>
      <c r="Z25" s="81" t="str">
        <f>IF('Речевое развитие'!G25="","",IF('Речевое развитие'!G25&gt;1.5,"сформирован",IF('Речевое развитие'!G25&lt;0.5,"не сформирован", "в стадии формирования")))</f>
        <v/>
      </c>
      <c r="AA25" s="134"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разви'!U26+'Познавательное развитие'!T26+'Речевое развитие'!G25)/9)))))))))</f>
        <v/>
      </c>
      <c r="AB25" s="81" t="str">
        <f t="shared" si="1"/>
        <v/>
      </c>
      <c r="AC25" s="81"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AD25" s="81" t="str">
        <f>IF('Познавательное развитие'!P26="","",IF('Познавательное развитие'!P26&gt;1.5,"сформирован",IF('Познавательное развитие'!P26&lt;0.5,"не сформирован", "в стадии формирования")))</f>
        <v/>
      </c>
      <c r="AE25" s="81" t="str">
        <f>IF('Речевое развитие'!F25="","",IF('Речевое развитие'!F25&gt;1.5,"сформирован",IF('Речевое развитие'!GG25&lt;0.5,"не сформирован", "в стадии формирования")))</f>
        <v/>
      </c>
      <c r="AF25" s="81" t="str">
        <f>IF('Речевое развитие'!G25="","",IF('Речевое развитие'!G25&gt;1.5,"сформирован",IF('Речевое развитие'!GH25&lt;0.5,"не сформирован", "в стадии формирования")))</f>
        <v/>
      </c>
      <c r="AG25" s="81" t="str">
        <f>IF('Речевое развитие'!M25="","",IF('Речевое развитие'!M25&gt;1.5,"сформирован",IF('Речевое развитие'!M25&lt;0.5,"не сформирован", "в стадии формирования")))</f>
        <v/>
      </c>
      <c r="AH25" s="81" t="str">
        <f>IF('Речевое развитие'!N25="","",IF('Речевое развитие'!N25&gt;1.5,"сформирован",IF('Речевое развитие'!N25&lt;0.5,"не сформирован", "в стадии формирования")))</f>
        <v/>
      </c>
      <c r="AI25" s="81"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AJ25" s="81"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AK25" s="81" t="str">
        <f>IF('Художественно-эстетическое разв'!AB26="","",IF('Художественно-эстетическое разв'!AB26&gt;1.5,"сформирован",IF('Художественно-эстетическое разв'!AB26&lt;0.5,"не сформирован", "в стадии формирования")))</f>
        <v/>
      </c>
      <c r="AL25" s="164"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разв'!AB26)/9)))))))))</f>
        <v/>
      </c>
      <c r="AM25" s="81" t="str">
        <f t="shared" si="2"/>
        <v/>
      </c>
      <c r="AN25" s="81" t="str">
        <f>IF('Познавательное развитие'!V26="","",IF('Познавательное развитие'!V26&gt;1.5,"сформирован",IF('Познавательное развитие'!V26&lt;0.5,"не сформирован", "в стадии формирования")))</f>
        <v/>
      </c>
      <c r="AO25" s="81" t="str">
        <f>IF('Речевое развитие'!D25="","",IF('Речевое развитие'!D25&gt;1.5,"сформирован",IF('Речевое развитие'!D25&lt;0.5,"не сформирован", "в стадии формирования")))</f>
        <v/>
      </c>
      <c r="AP25" s="81" t="str">
        <f>IF('Речевое развитие'!E25="","",IF('Речевое развитие'!E25&gt;1.5,"сформирован",IF('Речевое развитие'!E25&lt;0.5,"не сформирован", "в стадии формирования")))</f>
        <v/>
      </c>
      <c r="AQ25" s="81" t="str">
        <f>IF('Речевое развитие'!F25="","",IF('Речевое развитие'!F25&gt;1.5,"сформирован",IF('Речевое развитие'!F25&lt;0.5,"не сформирован", "в стадии формирования")))</f>
        <v/>
      </c>
      <c r="AR25" s="81" t="str">
        <f>IF('Речевое развитие'!G25="","",IF('Речевое развитие'!G25&gt;1.5,"сформирован",IF('Речевое развитие'!G25&lt;0.5,"не сформирован", "в стадии формирования")))</f>
        <v/>
      </c>
      <c r="AS25" s="81" t="str">
        <f>IF('Речевое развитие'!J25="","",IF('Речевое развитие'!J25&gt;1.5,"сформирован",IF('Речевое развитие'!J25&lt;0.5,"не сформирован", "в стадии формирования")))</f>
        <v/>
      </c>
      <c r="AT25" s="81" t="str">
        <f>IF('Речевое развитие'!M25="","",IF('Речевое развитие'!M25&gt;1.5,"сформирован",IF('Речевое развитие'!M25&lt;0.5,"не сформирован", "в стадии формирования")))</f>
        <v/>
      </c>
      <c r="AU25" s="134" t="str">
        <f>IF('Познавательное развитие'!V26="","",IF('Речевое развитие'!D25="","",IF('Речевое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развитие'!E25+'Речевое развитие'!F25+'Речевое развитие'!G25+'Речевое развитие'!J25+'Речевое развитие'!M25)/7)))))))</f>
        <v/>
      </c>
      <c r="AV25" s="81" t="str">
        <f t="shared" si="3"/>
        <v/>
      </c>
      <c r="AW25" s="97" t="str">
        <f>IF('Художественно-эстетическое разв'!M26="","",IF('Художественно-эстетическое разв'!M26&gt;1.5,"сформирован",IF('Художественно-эстетическое разв'!M26&lt;0.5,"не сформирован", "в стадии формирования")))</f>
        <v/>
      </c>
      <c r="AX25" s="97" t="str">
        <f>IF('Художественно-эстетическое разв'!N26="","",IF('Художественно-эстетическое разв'!N26&gt;1.5,"сформирован",IF('Художественно-эстетическое разв'!N26&lt;0.5,"не сформирован", "в стадии формирования")))</f>
        <v/>
      </c>
      <c r="AY25" s="165" t="str">
        <f>IF('Художественно-эстетическое разв'!V26="","",IF('Художественно-эстетическое разв'!V26&gt;1.5,"сформирован",IF('Художественно-эстетическое разв'!V26&lt;0.5,"не сформирован", "в стадии формирования")))</f>
        <v/>
      </c>
      <c r="AZ25" s="97" t="str">
        <f>IF('Физическое развитие'!D25="","",IF('Физическое развитие'!D25&gt;1.5,"сформирован",IF('Физическое развитие'!D25&lt;0.5,"не сформирован", "в стадии формирования")))</f>
        <v/>
      </c>
      <c r="BA25" s="97" t="str">
        <f>IF('Физическое развитие'!E25="","",IF('Физическое развитие'!E25&gt;1.5,"сформирован",IF('Физическое развитие'!E25&lt;0.5,"не сформирован", "в стадии формирования")))</f>
        <v/>
      </c>
      <c r="BB25" s="97" t="str">
        <f>IF('Физическое развитие'!F25="","",IF('Физическое развитие'!F25&gt;1.5,"сформирован",IF('Физическое развитие'!F25&lt;0.5,"не сформирован", "в стадии формирования")))</f>
        <v/>
      </c>
      <c r="BC25" s="97" t="str">
        <f>IF('Физическое развитие'!G25="","",IF('Физическое развитие'!G25&gt;1.5,"сформирован",IF('Физическое развитие'!G25&lt;0.5,"не сформирован", "в стадии формирования")))</f>
        <v/>
      </c>
      <c r="BD25" s="97" t="str">
        <f>IF('Физическое развитие'!H25="","",IF('Физическое развитие'!H25&gt;1.5,"сформирован",IF('Физическое развитие'!H25&lt;0.5,"не сформирован", "в стадии формирования")))</f>
        <v/>
      </c>
      <c r="BE25" s="97" t="str">
        <f>IF('Физическое развитие'!I25="","",IF('Физическое развитие'!I25&gt;1.5,"сформирован",IF('Физическое развитие'!I25&lt;0.5,"не сформирован", "в стадии формирования")))</f>
        <v/>
      </c>
      <c r="BF25" s="97" t="str">
        <f>IF('Физическое развитие'!J25="","",IF('Физическое развитие'!J25&gt;1.5,"сформирован",IF('Физическое развитие'!J25&lt;0.5,"не сформирован", "в стадии формирования")))</f>
        <v/>
      </c>
      <c r="BG25" s="97" t="str">
        <f>IF('Физическое развитие'!K25="","",IF('Физическое развитие'!K25&gt;1.5,"сформирован",IF('Физическое развитие'!K25&lt;0.5,"не сформирован", "в стадии формирования")))</f>
        <v/>
      </c>
      <c r="BH25" s="97" t="str">
        <f>IF('Физическое развитие'!L25="","",IF('Физическое развитие'!L25&gt;1.5,"сформирован",IF('Физическое развитие'!L25&lt;0.5,"не сформирован", "в стадии формирования")))</f>
        <v/>
      </c>
      <c r="BI25" s="134"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развитие'!M25)/12))))))))))))</f>
        <v/>
      </c>
      <c r="BJ25" s="81" t="str">
        <f t="shared" si="4"/>
        <v/>
      </c>
      <c r="BK25" s="81"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BL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M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BN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BO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BP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BQ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BR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BS25" s="81" t="str">
        <f>IF('Физическое развитие'!L25="","",IF('Физическое развитие'!L25&gt;1.5,"сформирован",IF('Физическое развитие'!L25&lt;0.5,"не сформирован", "в стадии формирования")))</f>
        <v/>
      </c>
      <c r="BT25" s="81" t="str">
        <f>IF('Физическое развитие'!M25="","",IF('Физическое развитие'!M25&gt;1.5,"сформирован",IF('Физическое развитие'!M25&lt;0.5,"не сформирован", "в стадии формирования")))</f>
        <v/>
      </c>
      <c r="BU25" s="81" t="str">
        <f>IF('Физическое развитие'!N25="","",IF('Физическое развитие'!N25&gt;1.5,"сформирован",IF('Физическое развитие'!N25&lt;0.5,"не сформирован", "в стадии формирования")))</f>
        <v/>
      </c>
      <c r="BV25" s="81" t="str">
        <f>IF('Физическое развитие'!O25="","",IF('Физическое развитие'!O25&gt;1.5,"сформирован",IF('Физическое развитие'!O25&lt;0.5,"не сформирован", "в стадии формирования")))</f>
        <v/>
      </c>
      <c r="BW25" s="134" t="str">
        <f>IF('Социально-коммуникативное разви'!D26="","",IF('Социально-коммуникативное разви'!G26="","",IF('Социально-коммуникативное разви'!K26="","",IF('Социально-коммуникативное разви'!M26="","",IF('Социально-коммуникативное разви'!X26="","",IF('Социально-коммуникативное разви'!Y26="","",IF('Социально-коммуникативное разви'!Z26="","",IF('Социально-коммуникативное разви'!AA26="","",IF('Физическое развитие'!L25="","",IF('Физическое развитие'!P25="","",IF('Физическое развитие'!Q25="","",IF('Физическое развитие'!R25="","",('Социально-коммуникативное разви'!D26+'Социально-коммуникативное разви'!G26+'Социально-коммуникативное разви'!K26+'Социально-коммуникативное разви'!M26+'Социально-коммуникативное разви'!X26+'Социально-коммуникативное разви'!Y26+'Социально-коммуникативное разви'!Z26+'Социально-коммуникативное разви'!AA26+'Физическое развитие'!L25+'Физическое развитие'!P25+'Физическое развитие'!Q25+'Физическое развитие'!R25)/12))))))))))))</f>
        <v/>
      </c>
      <c r="BX25" s="81" t="str">
        <f t="shared" si="5"/>
        <v/>
      </c>
      <c r="BY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Z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A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CB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CC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C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C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C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CG25" s="81" t="str">
        <f>IF('Познавательное развитие'!D26="","",IF('Познавательное развитие'!D26&gt;1.5,"сформирован",IF('Познавательное развитие'!D26&lt;0.5,"не сформирован", "в стадии формирования")))</f>
        <v/>
      </c>
      <c r="CH25" s="81" t="str">
        <f>IF('Познавательное развитие'!E26="","",IF('Познавательное развитие'!E26&gt;1.5,"сформирован",IF('Познавательное развитие'!E26&lt;0.5,"не сформирован", "в стадии формирования")))</f>
        <v/>
      </c>
      <c r="CI25" s="81" t="str">
        <f>IF('Познавательное развитие'!F26="","",IF('Познавательное развитие'!F26&gt;1.5,"сформирован",IF('Познавательное развитие'!F26&lt;0.5,"не сформирован", "в стадии формирования")))</f>
        <v/>
      </c>
      <c r="CJ25" s="81" t="str">
        <f>IF('Познавательное развитие'!G26="","",IF('Познавательное развитие'!G26&gt;1.5,"сформирован",IF('Познавательное развитие'!G26&lt;0.5,"не сформирован", "в стадии формирования")))</f>
        <v/>
      </c>
      <c r="CK25" s="81" t="str">
        <f>IF('Познавательное развитие'!H26="","",IF('Познавательное развитие'!H26&gt;1.5,"сформирован",IF('Познавательное развитие'!H26&lt;0.5,"не сформирован", "в стадии формирования")))</f>
        <v/>
      </c>
      <c r="CL25" s="81" t="str">
        <f>IF('Познавательное развитие'!I26="","",IF('Познавательное развитие'!I26&gt;1.5,"сформирован",IF('Познавательное развитие'!I26&lt;0.5,"не сформирован", "в стадии формирования")))</f>
        <v/>
      </c>
      <c r="CM25" s="81" t="str">
        <f>IF('Познавательное развитие'!J26="","",IF('Познавательное развитие'!J26&gt;1.5,"сформирован",IF('Познавательное развитие'!J26&lt;0.5,"не сформирован", "в стадии формирования")))</f>
        <v/>
      </c>
      <c r="CN25" s="81" t="str">
        <f>IF('Познавательное развитие'!K26="","",IF('Познавательное развитие'!K26&gt;1.5,"сформирован",IF('Познавательное развитие'!K26&lt;0.5,"не сформирован", "в стадии формирования")))</f>
        <v/>
      </c>
      <c r="CO25" s="81" t="str">
        <f>IF('Познавательное развитие'!L26="","",IF('Познавательное развитие'!L26&gt;1.5,"сформирован",IF('Познавательное развитие'!L26&lt;0.5,"не сформирован", "в стадии формирования")))</f>
        <v/>
      </c>
      <c r="CP25" s="81" t="str">
        <f>IF('Познавательное развитие'!M26="","",IF('Познавательное развитие'!M26&gt;1.5,"сформирован",IF('Познавательное развитие'!M26&lt;0.5,"не сформирован", "в стадии формирования")))</f>
        <v/>
      </c>
      <c r="CQ25" s="81" t="str">
        <f>IF('Познавательное развитие'!N26="","",IF('Познавательное развитие'!N26&gt;1.5,"сформирован",IF('Познавательное развитие'!N26&lt;0.5,"не сформирован", "в стадии формирования")))</f>
        <v/>
      </c>
      <c r="CR25" s="81" t="str">
        <f>IF('Познавательное развитие'!O26="","",IF('Познавательное развитие'!O26&gt;1.5,"сформирован",IF('Познавательное развитие'!O26&lt;0.5,"не сформирован", "в стадии формирования")))</f>
        <v/>
      </c>
      <c r="CS25" s="81" t="str">
        <f>IF('Познавательное развитие'!P26="","",IF('Познавательное развитие'!P26&gt;1.5,"сформирован",IF('Познавательное развитие'!P26&lt;0.5,"не сформирован", "в стадии формирования")))</f>
        <v/>
      </c>
      <c r="CT25" s="81" t="str">
        <f>IF('Познавательное развитие'!Q26="","",IF('Познавательное развитие'!Q26&gt;1.5,"сформирован",IF('Познавательное развитие'!Q26&lt;0.5,"не сформирован", "в стадии формирования")))</f>
        <v/>
      </c>
      <c r="CU25" s="81" t="str">
        <f>IF('Речевое развитие'!J25="","",IF('Речевое развитие'!J25&gt;1.5,"сформирован",IF('Речевое развитие'!J25&lt;0.5,"не сформирован", "в стадии формирования")))</f>
        <v/>
      </c>
      <c r="CV25" s="81" t="str">
        <f>IF('Речевое развитие'!K25="","",IF('Речевое развитие'!K25&gt;1.5,"сформирован",IF('Речевое развитие'!K25&lt;0.5,"не сформирован", "в стадии формирования")))</f>
        <v/>
      </c>
      <c r="CW25" s="81" t="str">
        <f>IF('Речевое развитие'!L25="","",IF('Речевое развитие'!L25&gt;1.5,"сформирован",IF('Речевое развитие'!L25&lt;0.5,"не сформирован", "в стадии формирования")))</f>
        <v/>
      </c>
      <c r="CX25" s="165"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CY25" s="134"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разв'!AA26)/26))))))))))))))))))))))))))</f>
        <v/>
      </c>
      <c r="CZ25" s="81" t="str">
        <f t="shared" si="6"/>
        <v/>
      </c>
      <c r="EL25" s="90"/>
    </row>
    <row r="26" spans="1:142">
      <c r="A26" s="295">
        <f>список!A24</f>
        <v>23</v>
      </c>
      <c r="B26" s="163" t="str">
        <f>IF(список!B24="","",список!B24)</f>
        <v/>
      </c>
      <c r="C26" s="81">
        <f>IF(список!C24="","",список!C24)</f>
        <v>0</v>
      </c>
      <c r="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G26" s="81"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H26" s="81"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I26" s="81" t="str">
        <f>IF('Познавательное развитие'!J27="","",IF('Познавательное развитие'!J27&gt;1.5,"сформирован",IF('Познавательное развитие'!J27&lt;0.5,"не сформирован", "в стадии формирования")))</f>
        <v/>
      </c>
      <c r="J26" s="81" t="str">
        <f>IF('Познавательное развитие'!K27="","",IF('Познавательное развитие'!K27&gt;1.5,"сформирован",IF('Познавательное развитие'!K27&lt;0.5,"не сформирован", "в стадии формирования")))</f>
        <v/>
      </c>
      <c r="K26" s="81" t="str">
        <f>IF('Познавательное развитие'!N27="","",IF('Познавательное развитие'!N27&gt;1.5,"сформирован",IF('Познавательное развитие'!N27&lt;0.5,"не сформирован", "в стадии формирования")))</f>
        <v/>
      </c>
      <c r="L26" s="81" t="str">
        <f>IF('Познавательное развитие'!O27="","",IF('Познавательное развитие'!O27&gt;1.5,"сформирован",IF('Познавательное развитие'!O27&lt;0.5,"не сформирован", "в стадии формирования")))</f>
        <v/>
      </c>
      <c r="M26" s="81" t="str">
        <f>IF('Познавательное развитие'!U27="","",IF('Познавательное развитие'!U27&gt;1.5,"сформирован",IF('Познавательное развитие'!U27&lt;0.5,"не сформирован", "в стадии формирования")))</f>
        <v/>
      </c>
      <c r="N26" s="81" t="str">
        <f>IF('Речевое развитие'!G26="","",IF('Речевое развитие'!G26&gt;1.5,"сформирован",IF('Речевое развитие'!G26&lt;0.5,"не сформирован", "в стадии формирования")))</f>
        <v/>
      </c>
      <c r="O26" s="81"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P26" s="134"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разв'!D27)/12))))))))))))</f>
        <v/>
      </c>
      <c r="Q26" s="81" t="str">
        <f t="shared" si="0"/>
        <v/>
      </c>
      <c r="R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S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T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U26" s="81"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V26" s="81"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W26" s="81"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X26" s="81"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Y26" s="81" t="str">
        <f>IF('Познавательное развитие'!T27="","",IF('Познавательное развитие'!T27&gt;1.5,"сформирован",IF('Познавательное развитие'!T27&lt;0.5,"не сформирован", "в стадии формирования")))</f>
        <v/>
      </c>
      <c r="Z26" s="81" t="str">
        <f>IF('Речевое развитие'!G26="","",IF('Речевое развитие'!G26&gt;1.5,"сформирован",IF('Речевое развитие'!G26&lt;0.5,"не сформирован", "в стадии формирования")))</f>
        <v/>
      </c>
      <c r="AA26" s="134"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разви'!U27+'Познавательное развитие'!T27+'Речевое развитие'!G26)/9)))))))))</f>
        <v/>
      </c>
      <c r="AB26" s="81" t="str">
        <f t="shared" si="1"/>
        <v/>
      </c>
      <c r="AC26" s="81"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AD26" s="81" t="str">
        <f>IF('Познавательное развитие'!P27="","",IF('Познавательное развитие'!P27&gt;1.5,"сформирован",IF('Познавательное развитие'!P27&lt;0.5,"не сформирован", "в стадии формирования")))</f>
        <v/>
      </c>
      <c r="AE26" s="81" t="str">
        <f>IF('Речевое развитие'!F26="","",IF('Речевое развитие'!F26&gt;1.5,"сформирован",IF('Речевое развитие'!GG26&lt;0.5,"не сформирован", "в стадии формирования")))</f>
        <v/>
      </c>
      <c r="AF26" s="81" t="str">
        <f>IF('Речевое развитие'!G26="","",IF('Речевое развитие'!G26&gt;1.5,"сформирован",IF('Речевое развитие'!GH26&lt;0.5,"не сформирован", "в стадии формирования")))</f>
        <v/>
      </c>
      <c r="AG26" s="81" t="str">
        <f>IF('Речевое развитие'!M26="","",IF('Речевое развитие'!M26&gt;1.5,"сформирован",IF('Речевое развитие'!M26&lt;0.5,"не сформирован", "в стадии формирования")))</f>
        <v/>
      </c>
      <c r="AH26" s="81" t="str">
        <f>IF('Речевое развитие'!N26="","",IF('Речевое развитие'!N26&gt;1.5,"сформирован",IF('Речевое развитие'!N26&lt;0.5,"не сформирован", "в стадии формирования")))</f>
        <v/>
      </c>
      <c r="AI26" s="81"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AJ26" s="81"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AK26" s="81" t="str">
        <f>IF('Художественно-эстетическое разв'!AB27="","",IF('Художественно-эстетическое разв'!AB27&gt;1.5,"сформирован",IF('Художественно-эстетическое разв'!AB27&lt;0.5,"не сформирован", "в стадии формирования")))</f>
        <v/>
      </c>
      <c r="AL26" s="164"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разв'!AB27)/9)))))))))</f>
        <v/>
      </c>
      <c r="AM26" s="81" t="str">
        <f t="shared" si="2"/>
        <v/>
      </c>
      <c r="AN26" s="81" t="str">
        <f>IF('Познавательное развитие'!V27="","",IF('Познавательное развитие'!V27&gt;1.5,"сформирован",IF('Познавательное развитие'!V27&lt;0.5,"не сформирован", "в стадии формирования")))</f>
        <v/>
      </c>
      <c r="AO26" s="81" t="str">
        <f>IF('Речевое развитие'!D26="","",IF('Речевое развитие'!D26&gt;1.5,"сформирован",IF('Речевое развитие'!D26&lt;0.5,"не сформирован", "в стадии формирования")))</f>
        <v/>
      </c>
      <c r="AP26" s="81" t="str">
        <f>IF('Речевое развитие'!E26="","",IF('Речевое развитие'!E26&gt;1.5,"сформирован",IF('Речевое развитие'!E26&lt;0.5,"не сформирован", "в стадии формирования")))</f>
        <v/>
      </c>
      <c r="AQ26" s="81" t="str">
        <f>IF('Речевое развитие'!F26="","",IF('Речевое развитие'!F26&gt;1.5,"сформирован",IF('Речевое развитие'!F26&lt;0.5,"не сформирован", "в стадии формирования")))</f>
        <v/>
      </c>
      <c r="AR26" s="81" t="str">
        <f>IF('Речевое развитие'!G26="","",IF('Речевое развитие'!G26&gt;1.5,"сформирован",IF('Речевое развитие'!G26&lt;0.5,"не сформирован", "в стадии формирования")))</f>
        <v/>
      </c>
      <c r="AS26" s="81" t="str">
        <f>IF('Речевое развитие'!J26="","",IF('Речевое развитие'!J26&gt;1.5,"сформирован",IF('Речевое развитие'!J26&lt;0.5,"не сформирован", "в стадии формирования")))</f>
        <v/>
      </c>
      <c r="AT26" s="81" t="str">
        <f>IF('Речевое развитие'!M26="","",IF('Речевое развитие'!M26&gt;1.5,"сформирован",IF('Речевое развитие'!M26&lt;0.5,"не сформирован", "в стадии формирования")))</f>
        <v/>
      </c>
      <c r="AU26" s="134" t="str">
        <f>IF('Познавательное развитие'!V27="","",IF('Речевое развитие'!D26="","",IF('Речевое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развитие'!E26+'Речевое развитие'!F26+'Речевое развитие'!G26+'Речевое развитие'!J26+'Речевое развитие'!M26)/7)))))))</f>
        <v/>
      </c>
      <c r="AV26" s="81" t="str">
        <f t="shared" si="3"/>
        <v/>
      </c>
      <c r="AW26" s="97" t="str">
        <f>IF('Художественно-эстетическое разв'!M27="","",IF('Художественно-эстетическое разв'!M27&gt;1.5,"сформирован",IF('Художественно-эстетическое разв'!M27&lt;0.5,"не сформирован", "в стадии формирования")))</f>
        <v/>
      </c>
      <c r="AX26" s="97" t="str">
        <f>IF('Художественно-эстетическое разв'!N27="","",IF('Художественно-эстетическое разв'!N27&gt;1.5,"сформирован",IF('Художественно-эстетическое разв'!N27&lt;0.5,"не сформирован", "в стадии формирования")))</f>
        <v/>
      </c>
      <c r="AY26" s="165" t="str">
        <f>IF('Художественно-эстетическое разв'!V27="","",IF('Художественно-эстетическое разв'!V27&gt;1.5,"сформирован",IF('Художественно-эстетическое разв'!V27&lt;0.5,"не сформирован", "в стадии формирования")))</f>
        <v/>
      </c>
      <c r="AZ26" s="97" t="str">
        <f>IF('Физическое развитие'!D26="","",IF('Физическое развитие'!D26&gt;1.5,"сформирован",IF('Физическое развитие'!D26&lt;0.5,"не сформирован", "в стадии формирования")))</f>
        <v/>
      </c>
      <c r="BA26" s="97" t="str">
        <f>IF('Физическое развитие'!E26="","",IF('Физическое развитие'!E26&gt;1.5,"сформирован",IF('Физическое развитие'!E26&lt;0.5,"не сформирован", "в стадии формирования")))</f>
        <v/>
      </c>
      <c r="BB26" s="97" t="str">
        <f>IF('Физическое развитие'!F26="","",IF('Физическое развитие'!F26&gt;1.5,"сформирован",IF('Физическое развитие'!F26&lt;0.5,"не сформирован", "в стадии формирования")))</f>
        <v/>
      </c>
      <c r="BC26" s="97" t="str">
        <f>IF('Физическое развитие'!G26="","",IF('Физическое развитие'!G26&gt;1.5,"сформирован",IF('Физическое развитие'!G26&lt;0.5,"не сформирован", "в стадии формирования")))</f>
        <v/>
      </c>
      <c r="BD26" s="97" t="str">
        <f>IF('Физическое развитие'!H26="","",IF('Физическое развитие'!H26&gt;1.5,"сформирован",IF('Физическое развитие'!H26&lt;0.5,"не сформирован", "в стадии формирования")))</f>
        <v/>
      </c>
      <c r="BE26" s="97" t="str">
        <f>IF('Физическое развитие'!I26="","",IF('Физическое развитие'!I26&gt;1.5,"сформирован",IF('Физическое развитие'!I26&lt;0.5,"не сформирован", "в стадии формирования")))</f>
        <v/>
      </c>
      <c r="BF26" s="97" t="str">
        <f>IF('Физическое развитие'!J26="","",IF('Физическое развитие'!J26&gt;1.5,"сформирован",IF('Физическое развитие'!J26&lt;0.5,"не сформирован", "в стадии формирования")))</f>
        <v/>
      </c>
      <c r="BG26" s="97" t="str">
        <f>IF('Физическое развитие'!K26="","",IF('Физическое развитие'!K26&gt;1.5,"сформирован",IF('Физическое развитие'!K26&lt;0.5,"не сформирован", "в стадии формирования")))</f>
        <v/>
      </c>
      <c r="BH26" s="97" t="str">
        <f>IF('Физическое развитие'!L26="","",IF('Физическое развитие'!L26&gt;1.5,"сформирован",IF('Физическое развитие'!L26&lt;0.5,"не сформирован", "в стадии формирования")))</f>
        <v/>
      </c>
      <c r="BI26" s="134"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развитие'!M26)/12))))))))))))</f>
        <v/>
      </c>
      <c r="BJ26" s="81" t="str">
        <f t="shared" si="4"/>
        <v/>
      </c>
      <c r="BK26" s="81"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BL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M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BN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BO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BP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BQ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BR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BS26" s="81" t="str">
        <f>IF('Физическое развитие'!L26="","",IF('Физическое развитие'!L26&gt;1.5,"сформирован",IF('Физическое развитие'!L26&lt;0.5,"не сформирован", "в стадии формирования")))</f>
        <v/>
      </c>
      <c r="BT26" s="81" t="str">
        <f>IF('Физическое развитие'!M26="","",IF('Физическое развитие'!M26&gt;1.5,"сформирован",IF('Физическое развитие'!M26&lt;0.5,"не сформирован", "в стадии формирования")))</f>
        <v/>
      </c>
      <c r="BU26" s="81" t="str">
        <f>IF('Физическое развитие'!N26="","",IF('Физическое развитие'!N26&gt;1.5,"сформирован",IF('Физическое развитие'!N26&lt;0.5,"не сформирован", "в стадии формирования")))</f>
        <v/>
      </c>
      <c r="BV26" s="81" t="str">
        <f>IF('Физическое развитие'!O26="","",IF('Физическое развитие'!O26&gt;1.5,"сформирован",IF('Физическое развитие'!O26&lt;0.5,"не сформирован", "в стадии формирования")))</f>
        <v/>
      </c>
      <c r="BW26" s="134" t="str">
        <f>IF('Социально-коммуникативное разви'!D27="","",IF('Социально-коммуникативное разви'!G27="","",IF('Социально-коммуникативное разви'!K27="","",IF('Социально-коммуникативное разви'!M27="","",IF('Социально-коммуникативное разви'!X27="","",IF('Социально-коммуникативное разви'!Y27="","",IF('Социально-коммуникативное разви'!Z27="","",IF('Социально-коммуникативное разви'!AA27="","",IF('Физическое развитие'!L26="","",IF('Физическое развитие'!P26="","",IF('Физическое развитие'!Q26="","",IF('Физическое развитие'!R26="","",('Социально-коммуникативное разви'!D27+'Социально-коммуникативное разви'!G27+'Социально-коммуникативное разви'!K27+'Социально-коммуникативное разви'!M27+'Социально-коммуникативное разви'!X27+'Социально-коммуникативное разви'!Y27+'Социально-коммуникативное разви'!Z27+'Социально-коммуникативное разви'!AA27+'Физическое развитие'!L26+'Физическое развитие'!P26+'Физическое развитие'!Q26+'Физическое развитие'!R26)/12))))))))))))</f>
        <v/>
      </c>
      <c r="BX26" s="81" t="str">
        <f t="shared" si="5"/>
        <v/>
      </c>
      <c r="BY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Z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A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CB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CC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C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C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C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CG26" s="81" t="str">
        <f>IF('Познавательное развитие'!D27="","",IF('Познавательное развитие'!D27&gt;1.5,"сформирован",IF('Познавательное развитие'!D27&lt;0.5,"не сформирован", "в стадии формирования")))</f>
        <v/>
      </c>
      <c r="CH26" s="81" t="str">
        <f>IF('Познавательное развитие'!E27="","",IF('Познавательное развитие'!E27&gt;1.5,"сформирован",IF('Познавательное развитие'!E27&lt;0.5,"не сформирован", "в стадии формирования")))</f>
        <v/>
      </c>
      <c r="CI26" s="81" t="str">
        <f>IF('Познавательное развитие'!F27="","",IF('Познавательное развитие'!F27&gt;1.5,"сформирован",IF('Познавательное развитие'!F27&lt;0.5,"не сформирован", "в стадии формирования")))</f>
        <v/>
      </c>
      <c r="CJ26" s="81" t="str">
        <f>IF('Познавательное развитие'!G27="","",IF('Познавательное развитие'!G27&gt;1.5,"сформирован",IF('Познавательное развитие'!G27&lt;0.5,"не сформирован", "в стадии формирования")))</f>
        <v/>
      </c>
      <c r="CK26" s="81" t="str">
        <f>IF('Познавательное развитие'!H27="","",IF('Познавательное развитие'!H27&gt;1.5,"сформирован",IF('Познавательное развитие'!H27&lt;0.5,"не сформирован", "в стадии формирования")))</f>
        <v/>
      </c>
      <c r="CL26" s="81" t="str">
        <f>IF('Познавательное развитие'!I27="","",IF('Познавательное развитие'!I27&gt;1.5,"сформирован",IF('Познавательное развитие'!I27&lt;0.5,"не сформирован", "в стадии формирования")))</f>
        <v/>
      </c>
      <c r="CM26" s="81" t="str">
        <f>IF('Познавательное развитие'!J27="","",IF('Познавательное развитие'!J27&gt;1.5,"сформирован",IF('Познавательное развитие'!J27&lt;0.5,"не сформирован", "в стадии формирования")))</f>
        <v/>
      </c>
      <c r="CN26" s="81" t="str">
        <f>IF('Познавательное развитие'!K27="","",IF('Познавательное развитие'!K27&gt;1.5,"сформирован",IF('Познавательное развитие'!K27&lt;0.5,"не сформирован", "в стадии формирования")))</f>
        <v/>
      </c>
      <c r="CO26" s="81" t="str">
        <f>IF('Познавательное развитие'!L27="","",IF('Познавательное развитие'!L27&gt;1.5,"сформирован",IF('Познавательное развитие'!L27&lt;0.5,"не сформирован", "в стадии формирования")))</f>
        <v/>
      </c>
      <c r="CP26" s="81" t="str">
        <f>IF('Познавательное развитие'!M27="","",IF('Познавательное развитие'!M27&gt;1.5,"сформирован",IF('Познавательное развитие'!M27&lt;0.5,"не сформирован", "в стадии формирования")))</f>
        <v/>
      </c>
      <c r="CQ26" s="81" t="str">
        <f>IF('Познавательное развитие'!N27="","",IF('Познавательное развитие'!N27&gt;1.5,"сформирован",IF('Познавательное развитие'!N27&lt;0.5,"не сформирован", "в стадии формирования")))</f>
        <v/>
      </c>
      <c r="CR26" s="81" t="str">
        <f>IF('Познавательное развитие'!O27="","",IF('Познавательное развитие'!O27&gt;1.5,"сформирован",IF('Познавательное развитие'!O27&lt;0.5,"не сформирован", "в стадии формирования")))</f>
        <v/>
      </c>
      <c r="CS26" s="81" t="str">
        <f>IF('Познавательное развитие'!P27="","",IF('Познавательное развитие'!P27&gt;1.5,"сформирован",IF('Познавательное развитие'!P27&lt;0.5,"не сформирован", "в стадии формирования")))</f>
        <v/>
      </c>
      <c r="CT26" s="81" t="str">
        <f>IF('Познавательное развитие'!Q27="","",IF('Познавательное развитие'!Q27&gt;1.5,"сформирован",IF('Познавательное развитие'!Q27&lt;0.5,"не сформирован", "в стадии формирования")))</f>
        <v/>
      </c>
      <c r="CU26" s="81" t="str">
        <f>IF('Речевое развитие'!J26="","",IF('Речевое развитие'!J26&gt;1.5,"сформирован",IF('Речевое развитие'!J26&lt;0.5,"не сформирован", "в стадии формирования")))</f>
        <v/>
      </c>
      <c r="CV26" s="81" t="str">
        <f>IF('Речевое развитие'!K26="","",IF('Речевое развитие'!K26&gt;1.5,"сформирован",IF('Речевое развитие'!K26&lt;0.5,"не сформирован", "в стадии формирования")))</f>
        <v/>
      </c>
      <c r="CW26" s="81" t="str">
        <f>IF('Речевое развитие'!L26="","",IF('Речевое развитие'!L26&gt;1.5,"сформирован",IF('Речевое развитие'!L26&lt;0.5,"не сформирован", "в стадии формирования")))</f>
        <v/>
      </c>
      <c r="CX26" s="165"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CY26" s="134"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разв'!AA27)/26))))))))))))))))))))))))))</f>
        <v/>
      </c>
      <c r="CZ26" s="81" t="str">
        <f t="shared" si="6"/>
        <v/>
      </c>
      <c r="EL26" s="90"/>
    </row>
    <row r="27" spans="1:142">
      <c r="A27" s="295">
        <f>список!A25</f>
        <v>24</v>
      </c>
      <c r="B27" s="163" t="str">
        <f>IF(список!B25="","",список!B25)</f>
        <v/>
      </c>
      <c r="C27" s="81">
        <f>IF(список!C25="","",список!C25)</f>
        <v>0</v>
      </c>
      <c r="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G27" s="81"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H27" s="81"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I27" s="81" t="str">
        <f>IF('Познавательное развитие'!J28="","",IF('Познавательное развитие'!J28&gt;1.5,"сформирован",IF('Познавательное развитие'!J28&lt;0.5,"не сформирован", "в стадии формирования")))</f>
        <v/>
      </c>
      <c r="J27" s="81" t="str">
        <f>IF('Познавательное развитие'!K28="","",IF('Познавательное развитие'!K28&gt;1.5,"сформирован",IF('Познавательное развитие'!K28&lt;0.5,"не сформирован", "в стадии формирования")))</f>
        <v/>
      </c>
      <c r="K27" s="81" t="str">
        <f>IF('Познавательное развитие'!N28="","",IF('Познавательное развитие'!N28&gt;1.5,"сформирован",IF('Познавательное развитие'!N28&lt;0.5,"не сформирован", "в стадии формирования")))</f>
        <v/>
      </c>
      <c r="L27" s="81" t="str">
        <f>IF('Познавательное развитие'!O28="","",IF('Познавательное развитие'!O28&gt;1.5,"сформирован",IF('Познавательное развитие'!O28&lt;0.5,"не сформирован", "в стадии формирования")))</f>
        <v/>
      </c>
      <c r="M27" s="81" t="str">
        <f>IF('Познавательное развитие'!U28="","",IF('Познавательное развитие'!U28&gt;1.5,"сформирован",IF('Познавательное развитие'!U28&lt;0.5,"не сформирован", "в стадии формирования")))</f>
        <v/>
      </c>
      <c r="N27" s="81" t="str">
        <f>IF('Речевое развитие'!G27="","",IF('Речевое развитие'!G27&gt;1.5,"сформирован",IF('Речевое развитие'!G27&lt;0.5,"не сформирован", "в стадии формирования")))</f>
        <v/>
      </c>
      <c r="O27" s="81"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P27" s="134"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разв'!D28)/12))))))))))))</f>
        <v/>
      </c>
      <c r="Q27" s="81" t="str">
        <f t="shared" si="0"/>
        <v/>
      </c>
      <c r="R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S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T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U27" s="81"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V27" s="81"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W27" s="81"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X27" s="81"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Y27" s="81" t="str">
        <f>IF('Познавательное развитие'!T28="","",IF('Познавательное развитие'!T28&gt;1.5,"сформирован",IF('Познавательное развитие'!T28&lt;0.5,"не сформирован", "в стадии формирования")))</f>
        <v/>
      </c>
      <c r="Z27" s="81" t="str">
        <f>IF('Речевое развитие'!G27="","",IF('Речевое развитие'!G27&gt;1.5,"сформирован",IF('Речевое развитие'!G27&lt;0.5,"не сформирован", "в стадии формирования")))</f>
        <v/>
      </c>
      <c r="AA27" s="134"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разви'!U28+'Познавательное развитие'!T28+'Речевое развитие'!G27)/9)))))))))</f>
        <v/>
      </c>
      <c r="AB27" s="81" t="str">
        <f t="shared" si="1"/>
        <v/>
      </c>
      <c r="AC27" s="81"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AD27" s="81" t="str">
        <f>IF('Познавательное развитие'!P28="","",IF('Познавательное развитие'!P28&gt;1.5,"сформирован",IF('Познавательное развитие'!P28&lt;0.5,"не сформирован", "в стадии формирования")))</f>
        <v/>
      </c>
      <c r="AE27" s="81" t="str">
        <f>IF('Речевое развитие'!F27="","",IF('Речевое развитие'!F27&gt;1.5,"сформирован",IF('Речевое развитие'!GG27&lt;0.5,"не сформирован", "в стадии формирования")))</f>
        <v/>
      </c>
      <c r="AF27" s="81" t="str">
        <f>IF('Речевое развитие'!G27="","",IF('Речевое развитие'!G27&gt;1.5,"сформирован",IF('Речевое развитие'!GH27&lt;0.5,"не сформирован", "в стадии формирования")))</f>
        <v/>
      </c>
      <c r="AG27" s="81" t="str">
        <f>IF('Речевое развитие'!M27="","",IF('Речевое развитие'!M27&gt;1.5,"сформирован",IF('Речевое развитие'!M27&lt;0.5,"не сформирован", "в стадии формирования")))</f>
        <v/>
      </c>
      <c r="AH27" s="81" t="str">
        <f>IF('Речевое развитие'!N27="","",IF('Речевое развитие'!N27&gt;1.5,"сформирован",IF('Речевое развитие'!N27&lt;0.5,"не сформирован", "в стадии формирования")))</f>
        <v/>
      </c>
      <c r="AI27" s="81"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AJ27" s="81"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AK27" s="81" t="str">
        <f>IF('Художественно-эстетическое разв'!AB28="","",IF('Художественно-эстетическое разв'!AB28&gt;1.5,"сформирован",IF('Художественно-эстетическое разв'!AB28&lt;0.5,"не сформирован", "в стадии формирования")))</f>
        <v/>
      </c>
      <c r="AL27" s="164"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разв'!AB28)/9)))))))))</f>
        <v/>
      </c>
      <c r="AM27" s="81" t="str">
        <f t="shared" si="2"/>
        <v/>
      </c>
      <c r="AN27" s="81" t="str">
        <f>IF('Познавательное развитие'!V28="","",IF('Познавательное развитие'!V28&gt;1.5,"сформирован",IF('Познавательное развитие'!V28&lt;0.5,"не сформирован", "в стадии формирования")))</f>
        <v/>
      </c>
      <c r="AO27" s="81" t="str">
        <f>IF('Речевое развитие'!D27="","",IF('Речевое развитие'!D27&gt;1.5,"сформирован",IF('Речевое развитие'!D27&lt;0.5,"не сформирован", "в стадии формирования")))</f>
        <v/>
      </c>
      <c r="AP27" s="81" t="str">
        <f>IF('Речевое развитие'!E27="","",IF('Речевое развитие'!E27&gt;1.5,"сформирован",IF('Речевое развитие'!E27&lt;0.5,"не сформирован", "в стадии формирования")))</f>
        <v/>
      </c>
      <c r="AQ27" s="81" t="str">
        <f>IF('Речевое развитие'!F27="","",IF('Речевое развитие'!F27&gt;1.5,"сформирован",IF('Речевое развитие'!F27&lt;0.5,"не сформирован", "в стадии формирования")))</f>
        <v/>
      </c>
      <c r="AR27" s="81" t="str">
        <f>IF('Речевое развитие'!G27="","",IF('Речевое развитие'!G27&gt;1.5,"сформирован",IF('Речевое развитие'!G27&lt;0.5,"не сформирован", "в стадии формирования")))</f>
        <v/>
      </c>
      <c r="AS27" s="81" t="str">
        <f>IF('Речевое развитие'!J27="","",IF('Речевое развитие'!J27&gt;1.5,"сформирован",IF('Речевое развитие'!J27&lt;0.5,"не сформирован", "в стадии формирования")))</f>
        <v/>
      </c>
      <c r="AT27" s="81" t="str">
        <f>IF('Речевое развитие'!M27="","",IF('Речевое развитие'!M27&gt;1.5,"сформирован",IF('Речевое развитие'!M27&lt;0.5,"не сформирован", "в стадии формирования")))</f>
        <v/>
      </c>
      <c r="AU27" s="134" t="str">
        <f>IF('Познавательное развитие'!V28="","",IF('Речевое развитие'!D27="","",IF('Речевое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развитие'!E27+'Речевое развитие'!F27+'Речевое развитие'!G27+'Речевое развитие'!J27+'Речевое развитие'!M27)/7)))))))</f>
        <v/>
      </c>
      <c r="AV27" s="81" t="str">
        <f t="shared" si="3"/>
        <v/>
      </c>
      <c r="AW27" s="97" t="str">
        <f>IF('Художественно-эстетическое разв'!M28="","",IF('Художественно-эстетическое разв'!M28&gt;1.5,"сформирован",IF('Художественно-эстетическое разв'!M28&lt;0.5,"не сформирован", "в стадии формирования")))</f>
        <v/>
      </c>
      <c r="AX27" s="97" t="str">
        <f>IF('Художественно-эстетическое разв'!N28="","",IF('Художественно-эстетическое разв'!N28&gt;1.5,"сформирован",IF('Художественно-эстетическое разв'!N28&lt;0.5,"не сформирован", "в стадии формирования")))</f>
        <v/>
      </c>
      <c r="AY27" s="165" t="str">
        <f>IF('Художественно-эстетическое разв'!V28="","",IF('Художественно-эстетическое разв'!V28&gt;1.5,"сформирован",IF('Художественно-эстетическое разв'!V28&lt;0.5,"не сформирован", "в стадии формирования")))</f>
        <v/>
      </c>
      <c r="AZ27" s="97" t="str">
        <f>IF('Физическое развитие'!D27="","",IF('Физическое развитие'!D27&gt;1.5,"сформирован",IF('Физическое развитие'!D27&lt;0.5,"не сформирован", "в стадии формирования")))</f>
        <v/>
      </c>
      <c r="BA27" s="97" t="str">
        <f>IF('Физическое развитие'!E27="","",IF('Физическое развитие'!E27&gt;1.5,"сформирован",IF('Физическое развитие'!E27&lt;0.5,"не сформирован", "в стадии формирования")))</f>
        <v/>
      </c>
      <c r="BB27" s="97" t="str">
        <f>IF('Физическое развитие'!F27="","",IF('Физическое развитие'!F27&gt;1.5,"сформирован",IF('Физическое развитие'!F27&lt;0.5,"не сформирован", "в стадии формирования")))</f>
        <v/>
      </c>
      <c r="BC27" s="97" t="str">
        <f>IF('Физическое развитие'!G27="","",IF('Физическое развитие'!G27&gt;1.5,"сформирован",IF('Физическое развитие'!G27&lt;0.5,"не сформирован", "в стадии формирования")))</f>
        <v/>
      </c>
      <c r="BD27" s="97" t="str">
        <f>IF('Физическое развитие'!H27="","",IF('Физическое развитие'!H27&gt;1.5,"сформирован",IF('Физическое развитие'!H27&lt;0.5,"не сформирован", "в стадии формирования")))</f>
        <v/>
      </c>
      <c r="BE27" s="97" t="str">
        <f>IF('Физическое развитие'!I27="","",IF('Физическое развитие'!I27&gt;1.5,"сформирован",IF('Физическое развитие'!I27&lt;0.5,"не сформирован", "в стадии формирования")))</f>
        <v/>
      </c>
      <c r="BF27" s="97" t="str">
        <f>IF('Физическое развитие'!J27="","",IF('Физическое развитие'!J27&gt;1.5,"сформирован",IF('Физическое развитие'!J27&lt;0.5,"не сформирован", "в стадии формирования")))</f>
        <v/>
      </c>
      <c r="BG27" s="97" t="str">
        <f>IF('Физическое развитие'!K27="","",IF('Физическое развитие'!K27&gt;1.5,"сформирован",IF('Физическое развитие'!K27&lt;0.5,"не сформирован", "в стадии формирования")))</f>
        <v/>
      </c>
      <c r="BH27" s="97" t="str">
        <f>IF('Физическое развитие'!L27="","",IF('Физическое развитие'!L27&gt;1.5,"сформирован",IF('Физическое развитие'!L27&lt;0.5,"не сформирован", "в стадии формирования")))</f>
        <v/>
      </c>
      <c r="BI27" s="134"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развитие'!M27)/12))))))))))))</f>
        <v/>
      </c>
      <c r="BJ27" s="81" t="str">
        <f t="shared" si="4"/>
        <v/>
      </c>
      <c r="BK27" s="81"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BL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M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BN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BO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BP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BQ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BR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BS27" s="81" t="str">
        <f>IF('Физическое развитие'!L27="","",IF('Физическое развитие'!L27&gt;1.5,"сформирован",IF('Физическое развитие'!L27&lt;0.5,"не сформирован", "в стадии формирования")))</f>
        <v/>
      </c>
      <c r="BT27" s="81" t="str">
        <f>IF('Физическое развитие'!M27="","",IF('Физическое развитие'!M27&gt;1.5,"сформирован",IF('Физическое развитие'!M27&lt;0.5,"не сформирован", "в стадии формирования")))</f>
        <v/>
      </c>
      <c r="BU27" s="81" t="str">
        <f>IF('Физическое развитие'!N27="","",IF('Физическое развитие'!N27&gt;1.5,"сформирован",IF('Физическое развитие'!N27&lt;0.5,"не сформирован", "в стадии формирования")))</f>
        <v/>
      </c>
      <c r="BV27" s="81" t="str">
        <f>IF('Физическое развитие'!O27="","",IF('Физическое развитие'!O27&gt;1.5,"сформирован",IF('Физическое развитие'!O27&lt;0.5,"не сформирован", "в стадии формирования")))</f>
        <v/>
      </c>
      <c r="BW27" s="134" t="str">
        <f>IF('Социально-коммуникативное разви'!D28="","",IF('Социально-коммуникативное разви'!G28="","",IF('Социально-коммуникативное разви'!K28="","",IF('Социально-коммуникативное разви'!M28="","",IF('Социально-коммуникативное разви'!X28="","",IF('Социально-коммуникативное разви'!Y28="","",IF('Социально-коммуникативное разви'!Z28="","",IF('Социально-коммуникативное разви'!AA28="","",IF('Физическое развитие'!L27="","",IF('Физическое развитие'!P27="","",IF('Физическое развитие'!Q27="","",IF('Физическое развитие'!R27="","",('Социально-коммуникативное разви'!D28+'Социально-коммуникативное разви'!G28+'Социально-коммуникативное разви'!K28+'Социально-коммуникативное разви'!M28+'Социально-коммуникативное разви'!X28+'Социально-коммуникативное разви'!Y28+'Социально-коммуникативное разви'!Z28+'Социально-коммуникативное разви'!AA28+'Физическое развитие'!L27+'Физическое развитие'!P27+'Физическое развитие'!Q27+'Физическое развитие'!R27)/12))))))))))))</f>
        <v/>
      </c>
      <c r="BX27" s="81" t="str">
        <f t="shared" si="5"/>
        <v/>
      </c>
      <c r="BY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Z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A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CB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CC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C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C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C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CG27" s="81" t="str">
        <f>IF('Познавательное развитие'!D28="","",IF('Познавательное развитие'!D28&gt;1.5,"сформирован",IF('Познавательное развитие'!D28&lt;0.5,"не сформирован", "в стадии формирования")))</f>
        <v/>
      </c>
      <c r="CH27" s="81" t="str">
        <f>IF('Познавательное развитие'!E28="","",IF('Познавательное развитие'!E28&gt;1.5,"сформирован",IF('Познавательное развитие'!E28&lt;0.5,"не сформирован", "в стадии формирования")))</f>
        <v/>
      </c>
      <c r="CI27" s="81" t="str">
        <f>IF('Познавательное развитие'!F28="","",IF('Познавательное развитие'!F28&gt;1.5,"сформирован",IF('Познавательное развитие'!F28&lt;0.5,"не сформирован", "в стадии формирования")))</f>
        <v/>
      </c>
      <c r="CJ27" s="81" t="str">
        <f>IF('Познавательное развитие'!G28="","",IF('Познавательное развитие'!G28&gt;1.5,"сформирован",IF('Познавательное развитие'!G28&lt;0.5,"не сформирован", "в стадии формирования")))</f>
        <v/>
      </c>
      <c r="CK27" s="81" t="str">
        <f>IF('Познавательное развитие'!H28="","",IF('Познавательное развитие'!H28&gt;1.5,"сформирован",IF('Познавательное развитие'!H28&lt;0.5,"не сформирован", "в стадии формирования")))</f>
        <v/>
      </c>
      <c r="CL27" s="81" t="str">
        <f>IF('Познавательное развитие'!I28="","",IF('Познавательное развитие'!I28&gt;1.5,"сформирован",IF('Познавательное развитие'!I28&lt;0.5,"не сформирован", "в стадии формирования")))</f>
        <v/>
      </c>
      <c r="CM27" s="81" t="str">
        <f>IF('Познавательное развитие'!J28="","",IF('Познавательное развитие'!J28&gt;1.5,"сформирован",IF('Познавательное развитие'!J28&lt;0.5,"не сформирован", "в стадии формирования")))</f>
        <v/>
      </c>
      <c r="CN27" s="81" t="str">
        <f>IF('Познавательное развитие'!K28="","",IF('Познавательное развитие'!K28&gt;1.5,"сформирован",IF('Познавательное развитие'!K28&lt;0.5,"не сформирован", "в стадии формирования")))</f>
        <v/>
      </c>
      <c r="CO27" s="81" t="str">
        <f>IF('Познавательное развитие'!L28="","",IF('Познавательное развитие'!L28&gt;1.5,"сформирован",IF('Познавательное развитие'!L28&lt;0.5,"не сформирован", "в стадии формирования")))</f>
        <v/>
      </c>
      <c r="CP27" s="81" t="str">
        <f>IF('Познавательное развитие'!M28="","",IF('Познавательное развитие'!M28&gt;1.5,"сформирован",IF('Познавательное развитие'!M28&lt;0.5,"не сформирован", "в стадии формирования")))</f>
        <v/>
      </c>
      <c r="CQ27" s="81" t="str">
        <f>IF('Познавательное развитие'!N28="","",IF('Познавательное развитие'!N28&gt;1.5,"сформирован",IF('Познавательное развитие'!N28&lt;0.5,"не сформирован", "в стадии формирования")))</f>
        <v/>
      </c>
      <c r="CR27" s="81" t="str">
        <f>IF('Познавательное развитие'!O28="","",IF('Познавательное развитие'!O28&gt;1.5,"сформирован",IF('Познавательное развитие'!O28&lt;0.5,"не сформирован", "в стадии формирования")))</f>
        <v/>
      </c>
      <c r="CS27" s="81" t="str">
        <f>IF('Познавательное развитие'!P28="","",IF('Познавательное развитие'!P28&gt;1.5,"сформирован",IF('Познавательное развитие'!P28&lt;0.5,"не сформирован", "в стадии формирования")))</f>
        <v/>
      </c>
      <c r="CT27" s="81" t="str">
        <f>IF('Познавательное развитие'!Q28="","",IF('Познавательное развитие'!Q28&gt;1.5,"сформирован",IF('Познавательное развитие'!Q28&lt;0.5,"не сформирован", "в стадии формирования")))</f>
        <v/>
      </c>
      <c r="CU27" s="81" t="str">
        <f>IF('Речевое развитие'!J27="","",IF('Речевое развитие'!J27&gt;1.5,"сформирован",IF('Речевое развитие'!J27&lt;0.5,"не сформирован", "в стадии формирования")))</f>
        <v/>
      </c>
      <c r="CV27" s="81" t="str">
        <f>IF('Речевое развитие'!K27="","",IF('Речевое развитие'!K27&gt;1.5,"сформирован",IF('Речевое развитие'!K27&lt;0.5,"не сформирован", "в стадии формирования")))</f>
        <v/>
      </c>
      <c r="CW27" s="81" t="str">
        <f>IF('Речевое развитие'!L27="","",IF('Речевое развитие'!L27&gt;1.5,"сформирован",IF('Речевое развитие'!L27&lt;0.5,"не сформирован", "в стадии формирования")))</f>
        <v/>
      </c>
      <c r="CX27" s="165"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CY27" s="134"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разв'!AA28)/26))))))))))))))))))))))))))</f>
        <v/>
      </c>
      <c r="CZ27" s="81" t="str">
        <f t="shared" si="6"/>
        <v/>
      </c>
      <c r="EL27" s="90"/>
    </row>
    <row r="28" spans="1:142">
      <c r="A28" s="295">
        <f>список!A26</f>
        <v>25</v>
      </c>
      <c r="B28" s="163" t="str">
        <f>IF(список!B26="","",список!B26)</f>
        <v/>
      </c>
      <c r="C28" s="81">
        <f>IF(список!C26="","",список!C26)</f>
        <v>0</v>
      </c>
      <c r="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G28" s="81"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H28" s="81"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I28" s="81" t="str">
        <f>IF('Познавательное развитие'!J29="","",IF('Познавательное развитие'!J29&gt;1.5,"сформирован",IF('Познавательное развитие'!J29&lt;0.5,"не сформирован", "в стадии формирования")))</f>
        <v/>
      </c>
      <c r="J28" s="81" t="str">
        <f>IF('Познавательное развитие'!K29="","",IF('Познавательное развитие'!K29&gt;1.5,"сформирован",IF('Познавательное развитие'!K29&lt;0.5,"не сформирован", "в стадии формирования")))</f>
        <v/>
      </c>
      <c r="K28" s="81" t="str">
        <f>IF('Познавательное развитие'!N29="","",IF('Познавательное развитие'!N29&gt;1.5,"сформирован",IF('Познавательное развитие'!N29&lt;0.5,"не сформирован", "в стадии формирования")))</f>
        <v/>
      </c>
      <c r="L28" s="81" t="str">
        <f>IF('Познавательное развитие'!O29="","",IF('Познавательное развитие'!O29&gt;1.5,"сформирован",IF('Познавательное развитие'!O29&lt;0.5,"не сформирован", "в стадии формирования")))</f>
        <v/>
      </c>
      <c r="M28" s="81" t="str">
        <f>IF('Познавательное развитие'!U29="","",IF('Познавательное развитие'!U29&gt;1.5,"сформирован",IF('Познавательное развитие'!U29&lt;0.5,"не сформирован", "в стадии формирования")))</f>
        <v/>
      </c>
      <c r="N28" s="81" t="str">
        <f>IF('Речевое развитие'!G28="","",IF('Речевое развитие'!G28&gt;1.5,"сформирован",IF('Речевое развитие'!G28&lt;0.5,"не сформирован", "в стадии формирования")))</f>
        <v/>
      </c>
      <c r="O28" s="81"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P28" s="134"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разв'!D29)/12))))))))))))</f>
        <v/>
      </c>
      <c r="Q28" s="81" t="str">
        <f t="shared" si="0"/>
        <v/>
      </c>
      <c r="R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S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T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U28" s="81"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V28" s="81"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W28" s="81"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X28" s="81"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Y28" s="81" t="str">
        <f>IF('Познавательное развитие'!T29="","",IF('Познавательное развитие'!T29&gt;1.5,"сформирован",IF('Познавательное развитие'!T29&lt;0.5,"не сформирован", "в стадии формирования")))</f>
        <v/>
      </c>
      <c r="Z28" s="81" t="str">
        <f>IF('Речевое развитие'!G28="","",IF('Речевое развитие'!G28&gt;1.5,"сформирован",IF('Речевое развитие'!G28&lt;0.5,"не сформирован", "в стадии формирования")))</f>
        <v/>
      </c>
      <c r="AA28" s="134"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разви'!U29+'Познавательное развитие'!T29+'Речевое развитие'!G28)/9)))))))))</f>
        <v/>
      </c>
      <c r="AB28" s="81" t="str">
        <f t="shared" si="1"/>
        <v/>
      </c>
      <c r="AC28" s="81"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AD28" s="81" t="str">
        <f>IF('Познавательное развитие'!P29="","",IF('Познавательное развитие'!P29&gt;1.5,"сформирован",IF('Познавательное развитие'!P29&lt;0.5,"не сформирован", "в стадии формирования")))</f>
        <v/>
      </c>
      <c r="AE28" s="81" t="str">
        <f>IF('Речевое развитие'!F28="","",IF('Речевое развитие'!F28&gt;1.5,"сформирован",IF('Речевое развитие'!GG28&lt;0.5,"не сформирован", "в стадии формирования")))</f>
        <v/>
      </c>
      <c r="AF28" s="81" t="str">
        <f>IF('Речевое развитие'!G28="","",IF('Речевое развитие'!G28&gt;1.5,"сформирован",IF('Речевое развитие'!GH28&lt;0.5,"не сформирован", "в стадии формирования")))</f>
        <v/>
      </c>
      <c r="AG28" s="81" t="str">
        <f>IF('Речевое развитие'!M28="","",IF('Речевое развитие'!M28&gt;1.5,"сформирован",IF('Речевое развитие'!M28&lt;0.5,"не сформирован", "в стадии формирования")))</f>
        <v/>
      </c>
      <c r="AH28" s="81" t="str">
        <f>IF('Речевое развитие'!N28="","",IF('Речевое развитие'!N28&gt;1.5,"сформирован",IF('Речевое развитие'!N28&lt;0.5,"не сформирован", "в стадии формирования")))</f>
        <v/>
      </c>
      <c r="AI28" s="81"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AJ28" s="81"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AK28" s="81" t="str">
        <f>IF('Художественно-эстетическое разв'!AB29="","",IF('Художественно-эстетическое разв'!AB29&gt;1.5,"сформирован",IF('Художественно-эстетическое разв'!AB29&lt;0.5,"не сформирован", "в стадии формирования")))</f>
        <v/>
      </c>
      <c r="AL28" s="164"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разв'!AB29)/9)))))))))</f>
        <v/>
      </c>
      <c r="AM28" s="81" t="str">
        <f t="shared" si="2"/>
        <v/>
      </c>
      <c r="AN28" s="81" t="str">
        <f>IF('Познавательное развитие'!V29="","",IF('Познавательное развитие'!V29&gt;1.5,"сформирован",IF('Познавательное развитие'!V29&lt;0.5,"не сформирован", "в стадии формирования")))</f>
        <v/>
      </c>
      <c r="AO28" s="81" t="str">
        <f>IF('Речевое развитие'!D28="","",IF('Речевое развитие'!D28&gt;1.5,"сформирован",IF('Речевое развитие'!D28&lt;0.5,"не сформирован", "в стадии формирования")))</f>
        <v/>
      </c>
      <c r="AP28" s="81" t="str">
        <f>IF('Речевое развитие'!E28="","",IF('Речевое развитие'!E28&gt;1.5,"сформирован",IF('Речевое развитие'!E28&lt;0.5,"не сформирован", "в стадии формирования")))</f>
        <v/>
      </c>
      <c r="AQ28" s="81" t="str">
        <f>IF('Речевое развитие'!F28="","",IF('Речевое развитие'!F28&gt;1.5,"сформирован",IF('Речевое развитие'!F28&lt;0.5,"не сформирован", "в стадии формирования")))</f>
        <v/>
      </c>
      <c r="AR28" s="81" t="str">
        <f>IF('Речевое развитие'!G28="","",IF('Речевое развитие'!G28&gt;1.5,"сформирован",IF('Речевое развитие'!G28&lt;0.5,"не сформирован", "в стадии формирования")))</f>
        <v/>
      </c>
      <c r="AS28" s="81" t="str">
        <f>IF('Речевое развитие'!J28="","",IF('Речевое развитие'!J28&gt;1.5,"сформирован",IF('Речевое развитие'!J28&lt;0.5,"не сформирован", "в стадии формирования")))</f>
        <v/>
      </c>
      <c r="AT28" s="81" t="str">
        <f>IF('Речевое развитие'!M28="","",IF('Речевое развитие'!M28&gt;1.5,"сформирован",IF('Речевое развитие'!M28&lt;0.5,"не сформирован", "в стадии формирования")))</f>
        <v/>
      </c>
      <c r="AU28" s="134" t="str">
        <f>IF('Познавательное развитие'!V29="","",IF('Речевое развитие'!D28="","",IF('Речевое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развитие'!E28+'Речевое развитие'!F28+'Речевое развитие'!G28+'Речевое развитие'!J28+'Речевое развитие'!M28)/7)))))))</f>
        <v/>
      </c>
      <c r="AV28" s="81" t="str">
        <f t="shared" si="3"/>
        <v/>
      </c>
      <c r="AW28" s="97" t="str">
        <f>IF('Художественно-эстетическое разв'!M29="","",IF('Художественно-эстетическое разв'!M29&gt;1.5,"сформирован",IF('Художественно-эстетическое разв'!M29&lt;0.5,"не сформирован", "в стадии формирования")))</f>
        <v/>
      </c>
      <c r="AX28" s="97" t="str">
        <f>IF('Художественно-эстетическое разв'!N29="","",IF('Художественно-эстетическое разв'!N29&gt;1.5,"сформирован",IF('Художественно-эстетическое разв'!N29&lt;0.5,"не сформирован", "в стадии формирования")))</f>
        <v/>
      </c>
      <c r="AY28" s="165" t="str">
        <f>IF('Художественно-эстетическое разв'!V29="","",IF('Художественно-эстетическое разв'!V29&gt;1.5,"сформирован",IF('Художественно-эстетическое разв'!V29&lt;0.5,"не сформирован", "в стадии формирования")))</f>
        <v/>
      </c>
      <c r="AZ28" s="97" t="str">
        <f>IF('Физическое развитие'!D28="","",IF('Физическое развитие'!D28&gt;1.5,"сформирован",IF('Физическое развитие'!D28&lt;0.5,"не сформирован", "в стадии формирования")))</f>
        <v/>
      </c>
      <c r="BA28" s="97" t="str">
        <f>IF('Физическое развитие'!E28="","",IF('Физическое развитие'!E28&gt;1.5,"сформирован",IF('Физическое развитие'!E28&lt;0.5,"не сформирован", "в стадии формирования")))</f>
        <v/>
      </c>
      <c r="BB28" s="97" t="str">
        <f>IF('Физическое развитие'!F28="","",IF('Физическое развитие'!F28&gt;1.5,"сформирован",IF('Физическое развитие'!F28&lt;0.5,"не сформирован", "в стадии формирования")))</f>
        <v/>
      </c>
      <c r="BC28" s="97" t="str">
        <f>IF('Физическое развитие'!G28="","",IF('Физическое развитие'!G28&gt;1.5,"сформирован",IF('Физическое развитие'!G28&lt;0.5,"не сформирован", "в стадии формирования")))</f>
        <v/>
      </c>
      <c r="BD28" s="97" t="str">
        <f>IF('Физическое развитие'!H28="","",IF('Физическое развитие'!H28&gt;1.5,"сформирован",IF('Физическое развитие'!H28&lt;0.5,"не сформирован", "в стадии формирования")))</f>
        <v/>
      </c>
      <c r="BE28" s="97" t="str">
        <f>IF('Физическое развитие'!I28="","",IF('Физическое развитие'!I28&gt;1.5,"сформирован",IF('Физическое развитие'!I28&lt;0.5,"не сформирован", "в стадии формирования")))</f>
        <v/>
      </c>
      <c r="BF28" s="97" t="str">
        <f>IF('Физическое развитие'!J28="","",IF('Физическое развитие'!J28&gt;1.5,"сформирован",IF('Физическое развитие'!J28&lt;0.5,"не сформирован", "в стадии формирования")))</f>
        <v/>
      </c>
      <c r="BG28" s="97" t="str">
        <f>IF('Физическое развитие'!K28="","",IF('Физическое развитие'!K28&gt;1.5,"сформирован",IF('Физическое развитие'!K28&lt;0.5,"не сформирован", "в стадии формирования")))</f>
        <v/>
      </c>
      <c r="BH28" s="97" t="str">
        <f>IF('Физическое развитие'!L28="","",IF('Физическое развитие'!L28&gt;1.5,"сформирован",IF('Физическое развитие'!L28&lt;0.5,"не сформирован", "в стадии формирования")))</f>
        <v/>
      </c>
      <c r="BI28" s="134"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развитие'!M28)/12))))))))))))</f>
        <v/>
      </c>
      <c r="BJ28" s="81" t="str">
        <f t="shared" si="4"/>
        <v/>
      </c>
      <c r="BK28" s="81"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BL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M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BN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BO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BP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BQ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BR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BS28" s="81" t="str">
        <f>IF('Физическое развитие'!L28="","",IF('Физическое развитие'!L28&gt;1.5,"сформирован",IF('Физическое развитие'!L28&lt;0.5,"не сформирован", "в стадии формирования")))</f>
        <v/>
      </c>
      <c r="BT28" s="81" t="str">
        <f>IF('Физическое развитие'!M28="","",IF('Физическое развитие'!M28&gt;1.5,"сформирован",IF('Физическое развитие'!M28&lt;0.5,"не сформирован", "в стадии формирования")))</f>
        <v/>
      </c>
      <c r="BU28" s="81" t="str">
        <f>IF('Физическое развитие'!N28="","",IF('Физическое развитие'!N28&gt;1.5,"сформирован",IF('Физическое развитие'!N28&lt;0.5,"не сформирован", "в стадии формирования")))</f>
        <v/>
      </c>
      <c r="BV28" s="81" t="str">
        <f>IF('Физическое развитие'!O28="","",IF('Физическое развитие'!O28&gt;1.5,"сформирован",IF('Физическое развитие'!O28&lt;0.5,"не сформирован", "в стадии формирования")))</f>
        <v/>
      </c>
      <c r="BW28" s="134" t="str">
        <f>IF('Социально-коммуникативное разви'!D29="","",IF('Социально-коммуникативное разви'!G29="","",IF('Социально-коммуникативное разви'!K29="","",IF('Социально-коммуникативное разви'!M29="","",IF('Социально-коммуникативное разви'!X29="","",IF('Социально-коммуникативное разви'!Y29="","",IF('Социально-коммуникативное разви'!Z29="","",IF('Социально-коммуникативное разви'!AA29="","",IF('Физическое развитие'!L28="","",IF('Физическое развитие'!P28="","",IF('Физическое развитие'!Q28="","",IF('Физическое развитие'!R28="","",('Социально-коммуникативное разви'!D29+'Социально-коммуникативное разви'!G29+'Социально-коммуникативное разви'!K29+'Социально-коммуникативное разви'!M29+'Социально-коммуникативное разви'!X29+'Социально-коммуникативное разви'!Y29+'Социально-коммуникативное разви'!Z29+'Социально-коммуникативное разви'!AA29+'Физическое развитие'!L28+'Физическое развитие'!P28+'Физическое развитие'!Q28+'Физическое развитие'!R28)/12))))))))))))</f>
        <v/>
      </c>
      <c r="BX28" s="81" t="str">
        <f t="shared" si="5"/>
        <v/>
      </c>
      <c r="BY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Z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A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CB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CC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C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C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C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CG28" s="81" t="str">
        <f>IF('Познавательное развитие'!D29="","",IF('Познавательное развитие'!D29&gt;1.5,"сформирован",IF('Познавательное развитие'!D29&lt;0.5,"не сформирован", "в стадии формирования")))</f>
        <v/>
      </c>
      <c r="CH28" s="81" t="str">
        <f>IF('Познавательное развитие'!E29="","",IF('Познавательное развитие'!E29&gt;1.5,"сформирован",IF('Познавательное развитие'!E29&lt;0.5,"не сформирован", "в стадии формирования")))</f>
        <v/>
      </c>
      <c r="CI28" s="81" t="str">
        <f>IF('Познавательное развитие'!F29="","",IF('Познавательное развитие'!F29&gt;1.5,"сформирован",IF('Познавательное развитие'!F29&lt;0.5,"не сформирован", "в стадии формирования")))</f>
        <v/>
      </c>
      <c r="CJ28" s="81" t="str">
        <f>IF('Познавательное развитие'!G29="","",IF('Познавательное развитие'!G29&gt;1.5,"сформирован",IF('Познавательное развитие'!G29&lt;0.5,"не сформирован", "в стадии формирования")))</f>
        <v/>
      </c>
      <c r="CK28" s="81" t="str">
        <f>IF('Познавательное развитие'!H29="","",IF('Познавательное развитие'!H29&gt;1.5,"сформирован",IF('Познавательное развитие'!H29&lt;0.5,"не сформирован", "в стадии формирования")))</f>
        <v/>
      </c>
      <c r="CL28" s="81" t="str">
        <f>IF('Познавательное развитие'!I29="","",IF('Познавательное развитие'!I29&gt;1.5,"сформирован",IF('Познавательное развитие'!I29&lt;0.5,"не сформирован", "в стадии формирования")))</f>
        <v/>
      </c>
      <c r="CM28" s="81" t="str">
        <f>IF('Познавательное развитие'!J29="","",IF('Познавательное развитие'!J29&gt;1.5,"сформирован",IF('Познавательное развитие'!J29&lt;0.5,"не сформирован", "в стадии формирования")))</f>
        <v/>
      </c>
      <c r="CN28" s="81" t="str">
        <f>IF('Познавательное развитие'!K29="","",IF('Познавательное развитие'!K29&gt;1.5,"сформирован",IF('Познавательное развитие'!K29&lt;0.5,"не сформирован", "в стадии формирования")))</f>
        <v/>
      </c>
      <c r="CO28" s="81" t="str">
        <f>IF('Познавательное развитие'!L29="","",IF('Познавательное развитие'!L29&gt;1.5,"сформирован",IF('Познавательное развитие'!L29&lt;0.5,"не сформирован", "в стадии формирования")))</f>
        <v/>
      </c>
      <c r="CP28" s="81" t="str">
        <f>IF('Познавательное развитие'!M29="","",IF('Познавательное развитие'!M29&gt;1.5,"сформирован",IF('Познавательное развитие'!M29&lt;0.5,"не сформирован", "в стадии формирования")))</f>
        <v/>
      </c>
      <c r="CQ28" s="81" t="str">
        <f>IF('Познавательное развитие'!N29="","",IF('Познавательное развитие'!N29&gt;1.5,"сформирован",IF('Познавательное развитие'!N29&lt;0.5,"не сформирован", "в стадии формирования")))</f>
        <v/>
      </c>
      <c r="CR28" s="81" t="str">
        <f>IF('Познавательное развитие'!O29="","",IF('Познавательное развитие'!O29&gt;1.5,"сформирован",IF('Познавательное развитие'!O29&lt;0.5,"не сформирован", "в стадии формирования")))</f>
        <v/>
      </c>
      <c r="CS28" s="81" t="str">
        <f>IF('Познавательное развитие'!P29="","",IF('Познавательное развитие'!P29&gt;1.5,"сформирован",IF('Познавательное развитие'!P29&lt;0.5,"не сформирован", "в стадии формирования")))</f>
        <v/>
      </c>
      <c r="CT28" s="81" t="str">
        <f>IF('Познавательное развитие'!Q29="","",IF('Познавательное развитие'!Q29&gt;1.5,"сформирован",IF('Познавательное развитие'!Q29&lt;0.5,"не сформирован", "в стадии формирования")))</f>
        <v/>
      </c>
      <c r="CU28" s="81" t="str">
        <f>IF('Речевое развитие'!J28="","",IF('Речевое развитие'!J28&gt;1.5,"сформирован",IF('Речевое развитие'!J28&lt;0.5,"не сформирован", "в стадии формирования")))</f>
        <v/>
      </c>
      <c r="CV28" s="81" t="str">
        <f>IF('Речевое развитие'!K28="","",IF('Речевое развитие'!K28&gt;1.5,"сформирован",IF('Речевое развитие'!K28&lt;0.5,"не сформирован", "в стадии формирования")))</f>
        <v/>
      </c>
      <c r="CW28" s="81" t="str">
        <f>IF('Речевое развитие'!L28="","",IF('Речевое развитие'!L28&gt;1.5,"сформирован",IF('Речевое развитие'!L28&lt;0.5,"не сформирован", "в стадии формирования")))</f>
        <v/>
      </c>
      <c r="CX28" s="165"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CY28" s="134"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разв'!AA29)/26))))))))))))))))))))))))))</f>
        <v/>
      </c>
      <c r="CZ28" s="81" t="str">
        <f t="shared" si="6"/>
        <v/>
      </c>
      <c r="EL28" s="90"/>
    </row>
    <row r="29" spans="1:142">
      <c r="A29" s="295">
        <f>список!A27</f>
        <v>26</v>
      </c>
      <c r="B29" s="163" t="str">
        <f>IF(список!B27="","",список!B27)</f>
        <v/>
      </c>
      <c r="C29" s="81">
        <f>IF(список!C27="","",список!C27)</f>
        <v>0</v>
      </c>
      <c r="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G29" s="81"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H29" s="81"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I29" s="81" t="str">
        <f>IF('Познавательное развитие'!J30="","",IF('Познавательное развитие'!J30&gt;1.5,"сформирован",IF('Познавательное развитие'!J30&lt;0.5,"не сформирован", "в стадии формирования")))</f>
        <v/>
      </c>
      <c r="J29" s="81" t="str">
        <f>IF('Познавательное развитие'!K30="","",IF('Познавательное развитие'!K30&gt;1.5,"сформирован",IF('Познавательное развитие'!K30&lt;0.5,"не сформирован", "в стадии формирования")))</f>
        <v/>
      </c>
      <c r="K29" s="81" t="str">
        <f>IF('Познавательное развитие'!N30="","",IF('Познавательное развитие'!N30&gt;1.5,"сформирован",IF('Познавательное развитие'!N30&lt;0.5,"не сформирован", "в стадии формирования")))</f>
        <v/>
      </c>
      <c r="L29" s="81" t="str">
        <f>IF('Познавательное развитие'!O30="","",IF('Познавательное развитие'!O30&gt;1.5,"сформирован",IF('Познавательное развитие'!O30&lt;0.5,"не сформирован", "в стадии формирования")))</f>
        <v/>
      </c>
      <c r="M29" s="81" t="str">
        <f>IF('Познавательное развитие'!U30="","",IF('Познавательное развитие'!U30&gt;1.5,"сформирован",IF('Познавательное развитие'!U30&lt;0.5,"не сформирован", "в стадии формирования")))</f>
        <v/>
      </c>
      <c r="N29" s="81" t="str">
        <f>IF('Речевое развитие'!G29="","",IF('Речевое развитие'!G29&gt;1.5,"сформирован",IF('Речевое развитие'!G29&lt;0.5,"не сформирован", "в стадии формирования")))</f>
        <v/>
      </c>
      <c r="O29" s="81"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P29" s="134"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разв'!D30)/12))))))))))))</f>
        <v/>
      </c>
      <c r="Q29" s="81" t="str">
        <f t="shared" si="0"/>
        <v/>
      </c>
      <c r="R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S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T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U29" s="81"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V29" s="81"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W29" s="81"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X29" s="81"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Y29" s="81" t="str">
        <f>IF('Познавательное развитие'!T30="","",IF('Познавательное развитие'!T30&gt;1.5,"сформирован",IF('Познавательное развитие'!T30&lt;0.5,"не сформирован", "в стадии формирования")))</f>
        <v/>
      </c>
      <c r="Z29" s="81" t="str">
        <f>IF('Речевое развитие'!G29="","",IF('Речевое развитие'!G29&gt;1.5,"сформирован",IF('Речевое развитие'!G29&lt;0.5,"не сформирован", "в стадии формирования")))</f>
        <v/>
      </c>
      <c r="AA29" s="134"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разви'!U30+'Познавательное развитие'!T30+'Речевое развитие'!G29)/9)))))))))</f>
        <v/>
      </c>
      <c r="AB29" s="81" t="str">
        <f t="shared" si="1"/>
        <v/>
      </c>
      <c r="AC29" s="81"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AD29" s="81" t="str">
        <f>IF('Познавательное развитие'!P30="","",IF('Познавательное развитие'!P30&gt;1.5,"сформирован",IF('Познавательное развитие'!P30&lt;0.5,"не сформирован", "в стадии формирования")))</f>
        <v/>
      </c>
      <c r="AE29" s="81" t="str">
        <f>IF('Речевое развитие'!F29="","",IF('Речевое развитие'!F29&gt;1.5,"сформирован",IF('Речевое развитие'!GG29&lt;0.5,"не сформирован", "в стадии формирования")))</f>
        <v/>
      </c>
      <c r="AF29" s="81" t="str">
        <f>IF('Речевое развитие'!G29="","",IF('Речевое развитие'!G29&gt;1.5,"сформирован",IF('Речевое развитие'!GH29&lt;0.5,"не сформирован", "в стадии формирования")))</f>
        <v/>
      </c>
      <c r="AG29" s="81" t="str">
        <f>IF('Речевое развитие'!M29="","",IF('Речевое развитие'!M29&gt;1.5,"сформирован",IF('Речевое развитие'!M29&lt;0.5,"не сформирован", "в стадии формирования")))</f>
        <v/>
      </c>
      <c r="AH29" s="81" t="str">
        <f>IF('Речевое развитие'!N29="","",IF('Речевое развитие'!N29&gt;1.5,"сформирован",IF('Речевое развитие'!N29&lt;0.5,"не сформирован", "в стадии формирования")))</f>
        <v/>
      </c>
      <c r="AI29" s="81"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AJ29" s="81"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AK29" s="81" t="str">
        <f>IF('Художественно-эстетическое разв'!AB30="","",IF('Художественно-эстетическое разв'!AB30&gt;1.5,"сформирован",IF('Художественно-эстетическое разв'!AB30&lt;0.5,"не сформирован", "в стадии формирования")))</f>
        <v/>
      </c>
      <c r="AL29" s="164"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разв'!AB30)/9)))))))))</f>
        <v/>
      </c>
      <c r="AM29" s="81" t="str">
        <f t="shared" si="2"/>
        <v/>
      </c>
      <c r="AN29" s="81" t="str">
        <f>IF('Познавательное развитие'!V30="","",IF('Познавательное развитие'!V30&gt;1.5,"сформирован",IF('Познавательное развитие'!V30&lt;0.5,"не сформирован", "в стадии формирования")))</f>
        <v/>
      </c>
      <c r="AO29" s="81" t="str">
        <f>IF('Речевое развитие'!D29="","",IF('Речевое развитие'!D29&gt;1.5,"сформирован",IF('Речевое развитие'!D29&lt;0.5,"не сформирован", "в стадии формирования")))</f>
        <v/>
      </c>
      <c r="AP29" s="81" t="str">
        <f>IF('Речевое развитие'!E29="","",IF('Речевое развитие'!E29&gt;1.5,"сформирован",IF('Речевое развитие'!E29&lt;0.5,"не сформирован", "в стадии формирования")))</f>
        <v/>
      </c>
      <c r="AQ29" s="81" t="str">
        <f>IF('Речевое развитие'!F29="","",IF('Речевое развитие'!F29&gt;1.5,"сформирован",IF('Речевое развитие'!F29&lt;0.5,"не сформирован", "в стадии формирования")))</f>
        <v/>
      </c>
      <c r="AR29" s="81" t="str">
        <f>IF('Речевое развитие'!G29="","",IF('Речевое развитие'!G29&gt;1.5,"сформирован",IF('Речевое развитие'!G29&lt;0.5,"не сформирован", "в стадии формирования")))</f>
        <v/>
      </c>
      <c r="AS29" s="81" t="str">
        <f>IF('Речевое развитие'!J29="","",IF('Речевое развитие'!J29&gt;1.5,"сформирован",IF('Речевое развитие'!J29&lt;0.5,"не сформирован", "в стадии формирования")))</f>
        <v/>
      </c>
      <c r="AT29" s="81" t="str">
        <f>IF('Речевое развитие'!M29="","",IF('Речевое развитие'!M29&gt;1.5,"сформирован",IF('Речевое развитие'!M29&lt;0.5,"не сформирован", "в стадии формирования")))</f>
        <v/>
      </c>
      <c r="AU29" s="134" t="str">
        <f>IF('Познавательное развитие'!V30="","",IF('Речевое развитие'!D29="","",IF('Речевое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развитие'!E29+'Речевое развитие'!F29+'Речевое развитие'!G29+'Речевое развитие'!J29+'Речевое развитие'!M29)/7)))))))</f>
        <v/>
      </c>
      <c r="AV29" s="81" t="str">
        <f t="shared" si="3"/>
        <v/>
      </c>
      <c r="AW29" s="97" t="str">
        <f>IF('Художественно-эстетическое разв'!M30="","",IF('Художественно-эстетическое разв'!M30&gt;1.5,"сформирован",IF('Художественно-эстетическое разв'!M30&lt;0.5,"не сформирован", "в стадии формирования")))</f>
        <v/>
      </c>
      <c r="AX29" s="97" t="str">
        <f>IF('Художественно-эстетическое разв'!N30="","",IF('Художественно-эстетическое разв'!N30&gt;1.5,"сформирован",IF('Художественно-эстетическое разв'!N30&lt;0.5,"не сформирован", "в стадии формирования")))</f>
        <v/>
      </c>
      <c r="AY29" s="165" t="str">
        <f>IF('Художественно-эстетическое разв'!V30="","",IF('Художественно-эстетическое разв'!V30&gt;1.5,"сформирован",IF('Художественно-эстетическое разв'!V30&lt;0.5,"не сформирован", "в стадии формирования")))</f>
        <v/>
      </c>
      <c r="AZ29" s="97" t="str">
        <f>IF('Физическое развитие'!D29="","",IF('Физическое развитие'!D29&gt;1.5,"сформирован",IF('Физическое развитие'!D29&lt;0.5,"не сформирован", "в стадии формирования")))</f>
        <v/>
      </c>
      <c r="BA29" s="97" t="str">
        <f>IF('Физическое развитие'!E29="","",IF('Физическое развитие'!E29&gt;1.5,"сформирован",IF('Физическое развитие'!E29&lt;0.5,"не сформирован", "в стадии формирования")))</f>
        <v/>
      </c>
      <c r="BB29" s="97" t="str">
        <f>IF('Физическое развитие'!F29="","",IF('Физическое развитие'!F29&gt;1.5,"сформирован",IF('Физическое развитие'!F29&lt;0.5,"не сформирован", "в стадии формирования")))</f>
        <v/>
      </c>
      <c r="BC29" s="97" t="str">
        <f>IF('Физическое развитие'!G29="","",IF('Физическое развитие'!G29&gt;1.5,"сформирован",IF('Физическое развитие'!G29&lt;0.5,"не сформирован", "в стадии формирования")))</f>
        <v/>
      </c>
      <c r="BD29" s="97" t="str">
        <f>IF('Физическое развитие'!H29="","",IF('Физическое развитие'!H29&gt;1.5,"сформирован",IF('Физическое развитие'!H29&lt;0.5,"не сформирован", "в стадии формирования")))</f>
        <v/>
      </c>
      <c r="BE29" s="97" t="str">
        <f>IF('Физическое развитие'!I29="","",IF('Физическое развитие'!I29&gt;1.5,"сформирован",IF('Физическое развитие'!I29&lt;0.5,"не сформирован", "в стадии формирования")))</f>
        <v/>
      </c>
      <c r="BF29" s="97" t="str">
        <f>IF('Физическое развитие'!J29="","",IF('Физическое развитие'!J29&gt;1.5,"сформирован",IF('Физическое развитие'!J29&lt;0.5,"не сформирован", "в стадии формирования")))</f>
        <v/>
      </c>
      <c r="BG29" s="97" t="str">
        <f>IF('Физическое развитие'!K29="","",IF('Физическое развитие'!K29&gt;1.5,"сформирован",IF('Физическое развитие'!K29&lt;0.5,"не сформирован", "в стадии формирования")))</f>
        <v/>
      </c>
      <c r="BH29" s="97" t="str">
        <f>IF('Физическое развитие'!L29="","",IF('Физическое развитие'!L29&gt;1.5,"сформирован",IF('Физическое развитие'!L29&lt;0.5,"не сформирован", "в стадии формирования")))</f>
        <v/>
      </c>
      <c r="BI29" s="134"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развитие'!M29)/12))))))))))))</f>
        <v/>
      </c>
      <c r="BJ29" s="81" t="str">
        <f t="shared" si="4"/>
        <v/>
      </c>
      <c r="BK29" s="81"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BL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M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BN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BO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BP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BQ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BR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BS29" s="81" t="str">
        <f>IF('Физическое развитие'!L29="","",IF('Физическое развитие'!L29&gt;1.5,"сформирован",IF('Физическое развитие'!L29&lt;0.5,"не сформирован", "в стадии формирования")))</f>
        <v/>
      </c>
      <c r="BT29" s="81" t="str">
        <f>IF('Физическое развитие'!M29="","",IF('Физическое развитие'!M29&gt;1.5,"сформирован",IF('Физическое развитие'!M29&lt;0.5,"не сформирован", "в стадии формирования")))</f>
        <v/>
      </c>
      <c r="BU29" s="81" t="str">
        <f>IF('Физическое развитие'!N29="","",IF('Физическое развитие'!N29&gt;1.5,"сформирован",IF('Физическое развитие'!N29&lt;0.5,"не сформирован", "в стадии формирования")))</f>
        <v/>
      </c>
      <c r="BV29" s="81" t="str">
        <f>IF('Физическое развитие'!O29="","",IF('Физическое развитие'!O29&gt;1.5,"сформирован",IF('Физическое развитие'!O29&lt;0.5,"не сформирован", "в стадии формирования")))</f>
        <v/>
      </c>
      <c r="BW29" s="134" t="str">
        <f>IF('Социально-коммуникативное разви'!D30="","",IF('Социально-коммуникативное разви'!G30="","",IF('Социально-коммуникативное разви'!K30="","",IF('Социально-коммуникативное разви'!M30="","",IF('Социально-коммуникативное разви'!X30="","",IF('Социально-коммуникативное разви'!Y30="","",IF('Социально-коммуникативное разви'!Z30="","",IF('Социально-коммуникативное разви'!AA30="","",IF('Физическое развитие'!L29="","",IF('Физическое развитие'!P29="","",IF('Физическое развитие'!Q29="","",IF('Физическое развитие'!R29="","",('Социально-коммуникативное разви'!D30+'Социально-коммуникативное разви'!G30+'Социально-коммуникативное разви'!K30+'Социально-коммуникативное разви'!M30+'Социально-коммуникативное разви'!X30+'Социально-коммуникативное разви'!Y30+'Социально-коммуникативное разви'!Z30+'Социально-коммуникативное разви'!AA30+'Физическое развитие'!L29+'Физическое развитие'!P29+'Физическое развитие'!Q29+'Физическое развитие'!R29)/12))))))))))))</f>
        <v/>
      </c>
      <c r="BX29" s="81" t="str">
        <f t="shared" si="5"/>
        <v/>
      </c>
      <c r="BY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Z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A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CB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CC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C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C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C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CG29" s="81" t="str">
        <f>IF('Познавательное развитие'!D30="","",IF('Познавательное развитие'!D30&gt;1.5,"сформирован",IF('Познавательное развитие'!D30&lt;0.5,"не сформирован", "в стадии формирования")))</f>
        <v/>
      </c>
      <c r="CH29" s="81" t="str">
        <f>IF('Познавательное развитие'!E30="","",IF('Познавательное развитие'!E30&gt;1.5,"сформирован",IF('Познавательное развитие'!E30&lt;0.5,"не сформирован", "в стадии формирования")))</f>
        <v/>
      </c>
      <c r="CI29" s="81" t="str">
        <f>IF('Познавательное развитие'!F30="","",IF('Познавательное развитие'!F30&gt;1.5,"сформирован",IF('Познавательное развитие'!F30&lt;0.5,"не сформирован", "в стадии формирования")))</f>
        <v/>
      </c>
      <c r="CJ29" s="81" t="str">
        <f>IF('Познавательное развитие'!G30="","",IF('Познавательное развитие'!G30&gt;1.5,"сформирован",IF('Познавательное развитие'!G30&lt;0.5,"не сформирован", "в стадии формирования")))</f>
        <v/>
      </c>
      <c r="CK29" s="81" t="str">
        <f>IF('Познавательное развитие'!H30="","",IF('Познавательное развитие'!H30&gt;1.5,"сформирован",IF('Познавательное развитие'!H30&lt;0.5,"не сформирован", "в стадии формирования")))</f>
        <v/>
      </c>
      <c r="CL29" s="81" t="str">
        <f>IF('Познавательное развитие'!I30="","",IF('Познавательное развитие'!I30&gt;1.5,"сформирован",IF('Познавательное развитие'!I30&lt;0.5,"не сформирован", "в стадии формирования")))</f>
        <v/>
      </c>
      <c r="CM29" s="81" t="str">
        <f>IF('Познавательное развитие'!J30="","",IF('Познавательное развитие'!J30&gt;1.5,"сформирован",IF('Познавательное развитие'!J30&lt;0.5,"не сформирован", "в стадии формирования")))</f>
        <v/>
      </c>
      <c r="CN29" s="81" t="str">
        <f>IF('Познавательное развитие'!K30="","",IF('Познавательное развитие'!K30&gt;1.5,"сформирован",IF('Познавательное развитие'!K30&lt;0.5,"не сформирован", "в стадии формирования")))</f>
        <v/>
      </c>
      <c r="CO29" s="81" t="str">
        <f>IF('Познавательное развитие'!L30="","",IF('Познавательное развитие'!L30&gt;1.5,"сформирован",IF('Познавательное развитие'!L30&lt;0.5,"не сформирован", "в стадии формирования")))</f>
        <v/>
      </c>
      <c r="CP29" s="81" t="str">
        <f>IF('Познавательное развитие'!M30="","",IF('Познавательное развитие'!M30&gt;1.5,"сформирован",IF('Познавательное развитие'!M30&lt;0.5,"не сформирован", "в стадии формирования")))</f>
        <v/>
      </c>
      <c r="CQ29" s="81" t="str">
        <f>IF('Познавательное развитие'!N30="","",IF('Познавательное развитие'!N30&gt;1.5,"сформирован",IF('Познавательное развитие'!N30&lt;0.5,"не сформирован", "в стадии формирования")))</f>
        <v/>
      </c>
      <c r="CR29" s="81" t="str">
        <f>IF('Познавательное развитие'!O30="","",IF('Познавательное развитие'!O30&gt;1.5,"сформирован",IF('Познавательное развитие'!O30&lt;0.5,"не сформирован", "в стадии формирования")))</f>
        <v/>
      </c>
      <c r="CS29" s="81" t="str">
        <f>IF('Познавательное развитие'!P30="","",IF('Познавательное развитие'!P30&gt;1.5,"сформирован",IF('Познавательное развитие'!P30&lt;0.5,"не сформирован", "в стадии формирования")))</f>
        <v/>
      </c>
      <c r="CT29" s="81" t="str">
        <f>IF('Познавательное развитие'!Q30="","",IF('Познавательное развитие'!Q30&gt;1.5,"сформирован",IF('Познавательное развитие'!Q30&lt;0.5,"не сформирован", "в стадии формирования")))</f>
        <v/>
      </c>
      <c r="CU29" s="81" t="str">
        <f>IF('Речевое развитие'!J29="","",IF('Речевое развитие'!J29&gt;1.5,"сформирован",IF('Речевое развитие'!J29&lt;0.5,"не сформирован", "в стадии формирования")))</f>
        <v/>
      </c>
      <c r="CV29" s="81" t="str">
        <f>IF('Речевое развитие'!K29="","",IF('Речевое развитие'!K29&gt;1.5,"сформирован",IF('Речевое развитие'!K29&lt;0.5,"не сформирован", "в стадии формирования")))</f>
        <v/>
      </c>
      <c r="CW29" s="81" t="str">
        <f>IF('Речевое развитие'!L29="","",IF('Речевое развитие'!L29&gt;1.5,"сформирован",IF('Речевое развитие'!L29&lt;0.5,"не сформирован", "в стадии формирования")))</f>
        <v/>
      </c>
      <c r="CX29" s="165"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CY29" s="134"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разв'!AA30)/26))))))))))))))))))))))))))</f>
        <v/>
      </c>
      <c r="CZ29" s="81" t="str">
        <f t="shared" si="6"/>
        <v/>
      </c>
      <c r="EL29" s="90"/>
    </row>
    <row r="30" spans="1:142">
      <c r="A30" s="295">
        <f>список!A28</f>
        <v>27</v>
      </c>
      <c r="B30" s="163" t="str">
        <f>IF(список!B28="","",список!B28)</f>
        <v/>
      </c>
      <c r="C30" s="81">
        <f>IF(список!C28="","",список!C28)</f>
        <v>0</v>
      </c>
      <c r="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G30" s="81"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H30" s="81"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I30" s="81" t="str">
        <f>IF('Познавательное развитие'!J31="","",IF('Познавательное развитие'!J31&gt;1.5,"сформирован",IF('Познавательное развитие'!J31&lt;0.5,"не сформирован", "в стадии формирования")))</f>
        <v/>
      </c>
      <c r="J30" s="81" t="str">
        <f>IF('Познавательное развитие'!K31="","",IF('Познавательное развитие'!K31&gt;1.5,"сформирован",IF('Познавательное развитие'!K31&lt;0.5,"не сформирован", "в стадии формирования")))</f>
        <v/>
      </c>
      <c r="K30" s="81" t="str">
        <f>IF('Познавательное развитие'!N31="","",IF('Познавательное развитие'!N31&gt;1.5,"сформирован",IF('Познавательное развитие'!N31&lt;0.5,"не сформирован", "в стадии формирования")))</f>
        <v/>
      </c>
      <c r="L30" s="81" t="str">
        <f>IF('Познавательное развитие'!O31="","",IF('Познавательное развитие'!O31&gt;1.5,"сформирован",IF('Познавательное развитие'!O31&lt;0.5,"не сформирован", "в стадии формирования")))</f>
        <v/>
      </c>
      <c r="M30" s="81" t="str">
        <f>IF('Познавательное развитие'!U31="","",IF('Познавательное развитие'!U31&gt;1.5,"сформирован",IF('Познавательное развитие'!U31&lt;0.5,"не сформирован", "в стадии формирования")))</f>
        <v/>
      </c>
      <c r="N30" s="81" t="str">
        <f>IF('Речевое развитие'!G30="","",IF('Речевое развитие'!G30&gt;1.5,"сформирован",IF('Речевое развитие'!G30&lt;0.5,"не сформирован", "в стадии формирования")))</f>
        <v/>
      </c>
      <c r="O30" s="81"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P30" s="134"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разв'!D31)/12))))))))))))</f>
        <v/>
      </c>
      <c r="Q30" s="81" t="str">
        <f t="shared" si="0"/>
        <v/>
      </c>
      <c r="R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S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T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U30" s="81"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V30" s="81"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W30" s="81"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X30" s="81"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Y30" s="81" t="str">
        <f>IF('Познавательное развитие'!T31="","",IF('Познавательное развитие'!T31&gt;1.5,"сформирован",IF('Познавательное развитие'!T31&lt;0.5,"не сформирован", "в стадии формирования")))</f>
        <v/>
      </c>
      <c r="Z30" s="81" t="str">
        <f>IF('Речевое развитие'!G30="","",IF('Речевое развитие'!G30&gt;1.5,"сформирован",IF('Речевое развитие'!G30&lt;0.5,"не сформирован", "в стадии формирования")))</f>
        <v/>
      </c>
      <c r="AA30" s="134"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разви'!U31+'Познавательное развитие'!T31+'Речевое развитие'!G30)/9)))))))))</f>
        <v/>
      </c>
      <c r="AB30" s="81" t="str">
        <f t="shared" si="1"/>
        <v/>
      </c>
      <c r="AC30" s="81"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AD30" s="81" t="str">
        <f>IF('Познавательное развитие'!P31="","",IF('Познавательное развитие'!P31&gt;1.5,"сформирован",IF('Познавательное развитие'!P31&lt;0.5,"не сформирован", "в стадии формирования")))</f>
        <v/>
      </c>
      <c r="AE30" s="81" t="str">
        <f>IF('Речевое развитие'!F30="","",IF('Речевое развитие'!F30&gt;1.5,"сформирован",IF('Речевое развитие'!GG30&lt;0.5,"не сформирован", "в стадии формирования")))</f>
        <v/>
      </c>
      <c r="AF30" s="81" t="str">
        <f>IF('Речевое развитие'!G30="","",IF('Речевое развитие'!G30&gt;1.5,"сформирован",IF('Речевое развитие'!GH30&lt;0.5,"не сформирован", "в стадии формирования")))</f>
        <v/>
      </c>
      <c r="AG30" s="81" t="str">
        <f>IF('Речевое развитие'!M30="","",IF('Речевое развитие'!M30&gt;1.5,"сформирован",IF('Речевое развитие'!M30&lt;0.5,"не сформирован", "в стадии формирования")))</f>
        <v/>
      </c>
      <c r="AH30" s="81" t="str">
        <f>IF('Речевое развитие'!N30="","",IF('Речевое развитие'!N30&gt;1.5,"сформирован",IF('Речевое развитие'!N30&lt;0.5,"не сформирован", "в стадии формирования")))</f>
        <v/>
      </c>
      <c r="AI30" s="81"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AJ30" s="81"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AK30" s="81" t="str">
        <f>IF('Художественно-эстетическое разв'!AB31="","",IF('Художественно-эстетическое разв'!AB31&gt;1.5,"сформирован",IF('Художественно-эстетическое разв'!AB31&lt;0.5,"не сформирован", "в стадии формирования")))</f>
        <v/>
      </c>
      <c r="AL30" s="164"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разв'!AB31)/9)))))))))</f>
        <v/>
      </c>
      <c r="AM30" s="81" t="str">
        <f t="shared" si="2"/>
        <v/>
      </c>
      <c r="AN30" s="81" t="str">
        <f>IF('Познавательное развитие'!V31="","",IF('Познавательное развитие'!V31&gt;1.5,"сформирован",IF('Познавательное развитие'!V31&lt;0.5,"не сформирован", "в стадии формирования")))</f>
        <v/>
      </c>
      <c r="AO30" s="81" t="str">
        <f>IF('Речевое развитие'!D30="","",IF('Речевое развитие'!D30&gt;1.5,"сформирован",IF('Речевое развитие'!D30&lt;0.5,"не сформирован", "в стадии формирования")))</f>
        <v/>
      </c>
      <c r="AP30" s="81" t="str">
        <f>IF('Речевое развитие'!E30="","",IF('Речевое развитие'!E30&gt;1.5,"сформирован",IF('Речевое развитие'!E30&lt;0.5,"не сформирован", "в стадии формирования")))</f>
        <v/>
      </c>
      <c r="AQ30" s="81" t="str">
        <f>IF('Речевое развитие'!F30="","",IF('Речевое развитие'!F30&gt;1.5,"сформирован",IF('Речевое развитие'!F30&lt;0.5,"не сформирован", "в стадии формирования")))</f>
        <v/>
      </c>
      <c r="AR30" s="81" t="str">
        <f>IF('Речевое развитие'!G30="","",IF('Речевое развитие'!G30&gt;1.5,"сформирован",IF('Речевое развитие'!G30&lt;0.5,"не сформирован", "в стадии формирования")))</f>
        <v/>
      </c>
      <c r="AS30" s="81" t="str">
        <f>IF('Речевое развитие'!J30="","",IF('Речевое развитие'!J30&gt;1.5,"сформирован",IF('Речевое развитие'!J30&lt;0.5,"не сформирован", "в стадии формирования")))</f>
        <v/>
      </c>
      <c r="AT30" s="81" t="str">
        <f>IF('Речевое развитие'!M30="","",IF('Речевое развитие'!M30&gt;1.5,"сформирован",IF('Речевое развитие'!M30&lt;0.5,"не сформирован", "в стадии формирования")))</f>
        <v/>
      </c>
      <c r="AU30" s="134" t="str">
        <f>IF('Познавательное развитие'!V31="","",IF('Речевое развитие'!D30="","",IF('Речевое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развитие'!E30+'Речевое развитие'!F30+'Речевое развитие'!G30+'Речевое развитие'!J30+'Речевое развитие'!M30)/7)))))))</f>
        <v/>
      </c>
      <c r="AV30" s="81" t="str">
        <f t="shared" si="3"/>
        <v/>
      </c>
      <c r="AW30" s="97" t="str">
        <f>IF('Художественно-эстетическое разв'!M31="","",IF('Художественно-эстетическое разв'!M31&gt;1.5,"сформирован",IF('Художественно-эстетическое разв'!M31&lt;0.5,"не сформирован", "в стадии формирования")))</f>
        <v/>
      </c>
      <c r="AX30" s="97" t="str">
        <f>IF('Художественно-эстетическое разв'!N31="","",IF('Художественно-эстетическое разв'!N31&gt;1.5,"сформирован",IF('Художественно-эстетическое разв'!N31&lt;0.5,"не сформирован", "в стадии формирования")))</f>
        <v/>
      </c>
      <c r="AY30" s="165" t="str">
        <f>IF('Художественно-эстетическое разв'!V31="","",IF('Художественно-эстетическое разв'!V31&gt;1.5,"сформирован",IF('Художественно-эстетическое разв'!V31&lt;0.5,"не сформирован", "в стадии формирования")))</f>
        <v/>
      </c>
      <c r="AZ30" s="97" t="str">
        <f>IF('Физическое развитие'!D30="","",IF('Физическое развитие'!D30&gt;1.5,"сформирован",IF('Физическое развитие'!D30&lt;0.5,"не сформирован", "в стадии формирования")))</f>
        <v/>
      </c>
      <c r="BA30" s="97" t="str">
        <f>IF('Физическое развитие'!E30="","",IF('Физическое развитие'!E30&gt;1.5,"сформирован",IF('Физическое развитие'!E30&lt;0.5,"не сформирован", "в стадии формирования")))</f>
        <v/>
      </c>
      <c r="BB30" s="97" t="str">
        <f>IF('Физическое развитие'!F30="","",IF('Физическое развитие'!F30&gt;1.5,"сформирован",IF('Физическое развитие'!F30&lt;0.5,"не сформирован", "в стадии формирования")))</f>
        <v/>
      </c>
      <c r="BC30" s="97" t="str">
        <f>IF('Физическое развитие'!G30="","",IF('Физическое развитие'!G30&gt;1.5,"сформирован",IF('Физическое развитие'!G30&lt;0.5,"не сформирован", "в стадии формирования")))</f>
        <v/>
      </c>
      <c r="BD30" s="97" t="str">
        <f>IF('Физическое развитие'!H30="","",IF('Физическое развитие'!H30&gt;1.5,"сформирован",IF('Физическое развитие'!H30&lt;0.5,"не сформирован", "в стадии формирования")))</f>
        <v/>
      </c>
      <c r="BE30" s="97" t="str">
        <f>IF('Физическое развитие'!I30="","",IF('Физическое развитие'!I30&gt;1.5,"сформирован",IF('Физическое развитие'!I30&lt;0.5,"не сформирован", "в стадии формирования")))</f>
        <v/>
      </c>
      <c r="BF30" s="97" t="str">
        <f>IF('Физическое развитие'!J30="","",IF('Физическое развитие'!J30&gt;1.5,"сформирован",IF('Физическое развитие'!J30&lt;0.5,"не сформирован", "в стадии формирования")))</f>
        <v/>
      </c>
      <c r="BG30" s="97" t="str">
        <f>IF('Физическое развитие'!K30="","",IF('Физическое развитие'!K30&gt;1.5,"сформирован",IF('Физическое развитие'!K30&lt;0.5,"не сформирован", "в стадии формирования")))</f>
        <v/>
      </c>
      <c r="BH30" s="97" t="str">
        <f>IF('Физическое развитие'!L30="","",IF('Физическое развитие'!L30&gt;1.5,"сформирован",IF('Физическое развитие'!L30&lt;0.5,"не сформирован", "в стадии формирования")))</f>
        <v/>
      </c>
      <c r="BI30" s="134"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развитие'!M30)/12))))))))))))</f>
        <v/>
      </c>
      <c r="BJ30" s="81" t="str">
        <f t="shared" si="4"/>
        <v/>
      </c>
      <c r="BK30" s="81"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BL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M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BN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BO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BP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BQ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BR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BS30" s="81" t="str">
        <f>IF('Физическое развитие'!L30="","",IF('Физическое развитие'!L30&gt;1.5,"сформирован",IF('Физическое развитие'!L30&lt;0.5,"не сформирован", "в стадии формирования")))</f>
        <v/>
      </c>
      <c r="BT30" s="81" t="str">
        <f>IF('Физическое развитие'!M30="","",IF('Физическое развитие'!M30&gt;1.5,"сформирован",IF('Физическое развитие'!M30&lt;0.5,"не сформирован", "в стадии формирования")))</f>
        <v/>
      </c>
      <c r="BU30" s="81" t="str">
        <f>IF('Физическое развитие'!N30="","",IF('Физическое развитие'!N30&gt;1.5,"сформирован",IF('Физическое развитие'!N30&lt;0.5,"не сформирован", "в стадии формирования")))</f>
        <v/>
      </c>
      <c r="BV30" s="81" t="str">
        <f>IF('Физическое развитие'!O30="","",IF('Физическое развитие'!O30&gt;1.5,"сформирован",IF('Физическое развитие'!O30&lt;0.5,"не сформирован", "в стадии формирования")))</f>
        <v/>
      </c>
      <c r="BW30" s="134" t="str">
        <f>IF('Социально-коммуникативное разви'!D31="","",IF('Социально-коммуникативное разви'!G31="","",IF('Социально-коммуникативное разви'!K31="","",IF('Социально-коммуникативное разви'!M31="","",IF('Социально-коммуникативное разви'!X31="","",IF('Социально-коммуникативное разви'!Y31="","",IF('Социально-коммуникативное разви'!Z31="","",IF('Социально-коммуникативное разви'!AA31="","",IF('Физическое развитие'!L30="","",IF('Физическое развитие'!P30="","",IF('Физическое развитие'!Q30="","",IF('Физическое развитие'!R30="","",('Социально-коммуникативное разви'!D31+'Социально-коммуникативное разви'!G31+'Социально-коммуникативное разви'!K31+'Социально-коммуникативное разви'!M31+'Социально-коммуникативное разви'!X31+'Социально-коммуникативное разви'!Y31+'Социально-коммуникативное разви'!Z31+'Социально-коммуникативное разви'!AA31+'Физическое развитие'!L30+'Физическое развитие'!P30+'Физическое развитие'!Q30+'Физическое развитие'!R30)/12))))))))))))</f>
        <v/>
      </c>
      <c r="BX30" s="81" t="str">
        <f t="shared" si="5"/>
        <v/>
      </c>
      <c r="BY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Z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A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CB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CC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C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C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C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CG30" s="81" t="str">
        <f>IF('Познавательное развитие'!D31="","",IF('Познавательное развитие'!D31&gt;1.5,"сформирован",IF('Познавательное развитие'!D31&lt;0.5,"не сформирован", "в стадии формирования")))</f>
        <v/>
      </c>
      <c r="CH30" s="81" t="str">
        <f>IF('Познавательное развитие'!E31="","",IF('Познавательное развитие'!E31&gt;1.5,"сформирован",IF('Познавательное развитие'!E31&lt;0.5,"не сформирован", "в стадии формирования")))</f>
        <v/>
      </c>
      <c r="CI30" s="81" t="str">
        <f>IF('Познавательное развитие'!F31="","",IF('Познавательное развитие'!F31&gt;1.5,"сформирован",IF('Познавательное развитие'!F31&lt;0.5,"не сформирован", "в стадии формирования")))</f>
        <v/>
      </c>
      <c r="CJ30" s="81" t="str">
        <f>IF('Познавательное развитие'!G31="","",IF('Познавательное развитие'!G31&gt;1.5,"сформирован",IF('Познавательное развитие'!G31&lt;0.5,"не сформирован", "в стадии формирования")))</f>
        <v/>
      </c>
      <c r="CK30" s="81" t="str">
        <f>IF('Познавательное развитие'!H31="","",IF('Познавательное развитие'!H31&gt;1.5,"сформирован",IF('Познавательное развитие'!H31&lt;0.5,"не сформирован", "в стадии формирования")))</f>
        <v/>
      </c>
      <c r="CL30" s="81" t="str">
        <f>IF('Познавательное развитие'!I31="","",IF('Познавательное развитие'!I31&gt;1.5,"сформирован",IF('Познавательное развитие'!I31&lt;0.5,"не сформирован", "в стадии формирования")))</f>
        <v/>
      </c>
      <c r="CM30" s="81" t="str">
        <f>IF('Познавательное развитие'!J31="","",IF('Познавательное развитие'!J31&gt;1.5,"сформирован",IF('Познавательное развитие'!J31&lt;0.5,"не сформирован", "в стадии формирования")))</f>
        <v/>
      </c>
      <c r="CN30" s="81" t="str">
        <f>IF('Познавательное развитие'!K31="","",IF('Познавательное развитие'!K31&gt;1.5,"сформирован",IF('Познавательное развитие'!K31&lt;0.5,"не сформирован", "в стадии формирования")))</f>
        <v/>
      </c>
      <c r="CO30" s="81" t="str">
        <f>IF('Познавательное развитие'!L31="","",IF('Познавательное развитие'!L31&gt;1.5,"сформирован",IF('Познавательное развитие'!L31&lt;0.5,"не сформирован", "в стадии формирования")))</f>
        <v/>
      </c>
      <c r="CP30" s="81" t="str">
        <f>IF('Познавательное развитие'!M31="","",IF('Познавательное развитие'!M31&gt;1.5,"сформирован",IF('Познавательное развитие'!M31&lt;0.5,"не сформирован", "в стадии формирования")))</f>
        <v/>
      </c>
      <c r="CQ30" s="81" t="str">
        <f>IF('Познавательное развитие'!N31="","",IF('Познавательное развитие'!N31&gt;1.5,"сформирован",IF('Познавательное развитие'!N31&lt;0.5,"не сформирован", "в стадии формирования")))</f>
        <v/>
      </c>
      <c r="CR30" s="81" t="str">
        <f>IF('Познавательное развитие'!O31="","",IF('Познавательное развитие'!O31&gt;1.5,"сформирован",IF('Познавательное развитие'!O31&lt;0.5,"не сформирован", "в стадии формирования")))</f>
        <v/>
      </c>
      <c r="CS30" s="81" t="str">
        <f>IF('Познавательное развитие'!P31="","",IF('Познавательное развитие'!P31&gt;1.5,"сформирован",IF('Познавательное развитие'!P31&lt;0.5,"не сформирован", "в стадии формирования")))</f>
        <v/>
      </c>
      <c r="CT30" s="81" t="str">
        <f>IF('Познавательное развитие'!Q31="","",IF('Познавательное развитие'!Q31&gt;1.5,"сформирован",IF('Познавательное развитие'!Q31&lt;0.5,"не сформирован", "в стадии формирования")))</f>
        <v/>
      </c>
      <c r="CU30" s="81" t="str">
        <f>IF('Речевое развитие'!J30="","",IF('Речевое развитие'!J30&gt;1.5,"сформирован",IF('Речевое развитие'!J30&lt;0.5,"не сформирован", "в стадии формирования")))</f>
        <v/>
      </c>
      <c r="CV30" s="81" t="str">
        <f>IF('Речевое развитие'!K30="","",IF('Речевое развитие'!K30&gt;1.5,"сформирован",IF('Речевое развитие'!K30&lt;0.5,"не сформирован", "в стадии формирования")))</f>
        <v/>
      </c>
      <c r="CW30" s="81" t="str">
        <f>IF('Речевое развитие'!L30="","",IF('Речевое развитие'!L30&gt;1.5,"сформирован",IF('Речевое развитие'!L30&lt;0.5,"не сформирован", "в стадии формирования")))</f>
        <v/>
      </c>
      <c r="CX30" s="165"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CY30" s="134"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разв'!AA31)/26))))))))))))))))))))))))))</f>
        <v/>
      </c>
      <c r="CZ30" s="81" t="str">
        <f t="shared" si="6"/>
        <v/>
      </c>
      <c r="EL30" s="90"/>
    </row>
    <row r="31" spans="1:142">
      <c r="A31" s="295">
        <f>список!A29</f>
        <v>28</v>
      </c>
      <c r="B31" s="163" t="str">
        <f>IF(список!B29="","",список!B29)</f>
        <v/>
      </c>
      <c r="C31" s="81">
        <f>IF(список!C29="","",список!C29)</f>
        <v>0</v>
      </c>
      <c r="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G31" s="81"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H31" s="81"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I31" s="81" t="str">
        <f>IF('Познавательное развитие'!J32="","",IF('Познавательное развитие'!J32&gt;1.5,"сформирован",IF('Познавательное развитие'!J32&lt;0.5,"не сформирован", "в стадии формирования")))</f>
        <v/>
      </c>
      <c r="J31" s="81" t="str">
        <f>IF('Познавательное развитие'!K32="","",IF('Познавательное развитие'!K32&gt;1.5,"сформирован",IF('Познавательное развитие'!K32&lt;0.5,"не сформирован", "в стадии формирования")))</f>
        <v/>
      </c>
      <c r="K31" s="81" t="str">
        <f>IF('Познавательное развитие'!N32="","",IF('Познавательное развитие'!N32&gt;1.5,"сформирован",IF('Познавательное развитие'!N32&lt;0.5,"не сформирован", "в стадии формирования")))</f>
        <v/>
      </c>
      <c r="L31" s="81" t="str">
        <f>IF('Познавательное развитие'!O32="","",IF('Познавательное развитие'!O32&gt;1.5,"сформирован",IF('Познавательное развитие'!O32&lt;0.5,"не сформирован", "в стадии формирования")))</f>
        <v/>
      </c>
      <c r="M31" s="81" t="str">
        <f>IF('Познавательное развитие'!U32="","",IF('Познавательное развитие'!U32&gt;1.5,"сформирован",IF('Познавательное развитие'!U32&lt;0.5,"не сформирован", "в стадии формирования")))</f>
        <v/>
      </c>
      <c r="N31" s="81" t="str">
        <f>IF('Речевое развитие'!G31="","",IF('Речевое развитие'!G31&gt;1.5,"сформирован",IF('Речевое развитие'!G31&lt;0.5,"не сформирован", "в стадии формирования")))</f>
        <v/>
      </c>
      <c r="O31" s="81"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P31" s="134"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разв'!D32)/12))))))))))))</f>
        <v/>
      </c>
      <c r="Q31" s="81" t="str">
        <f t="shared" si="0"/>
        <v/>
      </c>
      <c r="R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S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T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U31" s="81"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V31" s="81"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W31" s="81"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X31" s="81"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Y31" s="81" t="str">
        <f>IF('Познавательное развитие'!T32="","",IF('Познавательное развитие'!T32&gt;1.5,"сформирован",IF('Познавательное развитие'!T32&lt;0.5,"не сформирован", "в стадии формирования")))</f>
        <v/>
      </c>
      <c r="Z31" s="81" t="str">
        <f>IF('Речевое развитие'!G31="","",IF('Речевое развитие'!G31&gt;1.5,"сформирован",IF('Речевое развитие'!G31&lt;0.5,"не сформирован", "в стадии формирования")))</f>
        <v/>
      </c>
      <c r="AA31" s="134"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разви'!U32+'Познавательное развитие'!T32+'Речевое развитие'!G31)/9)))))))))</f>
        <v/>
      </c>
      <c r="AB31" s="81" t="str">
        <f t="shared" si="1"/>
        <v/>
      </c>
      <c r="AC31" s="81"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AD31" s="81" t="str">
        <f>IF('Познавательное развитие'!P32="","",IF('Познавательное развитие'!P32&gt;1.5,"сформирован",IF('Познавательное развитие'!P32&lt;0.5,"не сформирован", "в стадии формирования")))</f>
        <v/>
      </c>
      <c r="AE31" s="81" t="str">
        <f>IF('Речевое развитие'!F31="","",IF('Речевое развитие'!F31&gt;1.5,"сформирован",IF('Речевое развитие'!GG31&lt;0.5,"не сформирован", "в стадии формирования")))</f>
        <v/>
      </c>
      <c r="AF31" s="81" t="str">
        <f>IF('Речевое развитие'!G31="","",IF('Речевое развитие'!G31&gt;1.5,"сформирован",IF('Речевое развитие'!GH31&lt;0.5,"не сформирован", "в стадии формирования")))</f>
        <v/>
      </c>
      <c r="AG31" s="81" t="str">
        <f>IF('Речевое развитие'!M31="","",IF('Речевое развитие'!M31&gt;1.5,"сформирован",IF('Речевое развитие'!M31&lt;0.5,"не сформирован", "в стадии формирования")))</f>
        <v/>
      </c>
      <c r="AH31" s="81" t="str">
        <f>IF('Речевое развитие'!N31="","",IF('Речевое развитие'!N31&gt;1.5,"сформирован",IF('Речевое развитие'!N31&lt;0.5,"не сформирован", "в стадии формирования")))</f>
        <v/>
      </c>
      <c r="AI31" s="81"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AJ31" s="81"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AK31" s="81" t="str">
        <f>IF('Художественно-эстетическое разв'!AB32="","",IF('Художественно-эстетическое разв'!AB32&gt;1.5,"сформирован",IF('Художественно-эстетическое разв'!AB32&lt;0.5,"не сформирован", "в стадии формирования")))</f>
        <v/>
      </c>
      <c r="AL31" s="164"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разв'!AB32)/9)))))))))</f>
        <v/>
      </c>
      <c r="AM31" s="81" t="str">
        <f t="shared" si="2"/>
        <v/>
      </c>
      <c r="AN31" s="81" t="str">
        <f>IF('Познавательное развитие'!V32="","",IF('Познавательное развитие'!V32&gt;1.5,"сформирован",IF('Познавательное развитие'!V32&lt;0.5,"не сформирован", "в стадии формирования")))</f>
        <v/>
      </c>
      <c r="AO31" s="81" t="str">
        <f>IF('Речевое развитие'!D31="","",IF('Речевое развитие'!D31&gt;1.5,"сформирован",IF('Речевое развитие'!D31&lt;0.5,"не сформирован", "в стадии формирования")))</f>
        <v/>
      </c>
      <c r="AP31" s="81" t="str">
        <f>IF('Речевое развитие'!E31="","",IF('Речевое развитие'!E31&gt;1.5,"сформирован",IF('Речевое развитие'!E31&lt;0.5,"не сформирован", "в стадии формирования")))</f>
        <v/>
      </c>
      <c r="AQ31" s="81" t="str">
        <f>IF('Речевое развитие'!F31="","",IF('Речевое развитие'!F31&gt;1.5,"сформирован",IF('Речевое развитие'!F31&lt;0.5,"не сформирован", "в стадии формирования")))</f>
        <v/>
      </c>
      <c r="AR31" s="81" t="str">
        <f>IF('Речевое развитие'!G31="","",IF('Речевое развитие'!G31&gt;1.5,"сформирован",IF('Речевое развитие'!G31&lt;0.5,"не сформирован", "в стадии формирования")))</f>
        <v/>
      </c>
      <c r="AS31" s="81" t="str">
        <f>IF('Речевое развитие'!J31="","",IF('Речевое развитие'!J31&gt;1.5,"сформирован",IF('Речевое развитие'!J31&lt;0.5,"не сформирован", "в стадии формирования")))</f>
        <v/>
      </c>
      <c r="AT31" s="81" t="str">
        <f>IF('Речевое развитие'!M31="","",IF('Речевое развитие'!M31&gt;1.5,"сформирован",IF('Речевое развитие'!M31&lt;0.5,"не сформирован", "в стадии формирования")))</f>
        <v/>
      </c>
      <c r="AU31" s="134" t="str">
        <f>IF('Познавательное развитие'!V32="","",IF('Речевое развитие'!D31="","",IF('Речевое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развитие'!E31+'Речевое развитие'!F31+'Речевое развитие'!G31+'Речевое развитие'!J31+'Речевое развитие'!M31)/7)))))))</f>
        <v/>
      </c>
      <c r="AV31" s="81" t="str">
        <f t="shared" si="3"/>
        <v/>
      </c>
      <c r="AW31" s="97" t="str">
        <f>IF('Художественно-эстетическое разв'!M32="","",IF('Художественно-эстетическое разв'!M32&gt;1.5,"сформирован",IF('Художественно-эстетическое разв'!M32&lt;0.5,"не сформирован", "в стадии формирования")))</f>
        <v/>
      </c>
      <c r="AX31" s="97" t="str">
        <f>IF('Художественно-эстетическое разв'!N32="","",IF('Художественно-эстетическое разв'!N32&gt;1.5,"сформирован",IF('Художественно-эстетическое разв'!N32&lt;0.5,"не сформирован", "в стадии формирования")))</f>
        <v/>
      </c>
      <c r="AY31" s="165" t="str">
        <f>IF('Художественно-эстетическое разв'!V32="","",IF('Художественно-эстетическое разв'!V32&gt;1.5,"сформирован",IF('Художественно-эстетическое разв'!V32&lt;0.5,"не сформирован", "в стадии формирования")))</f>
        <v/>
      </c>
      <c r="AZ31" s="97" t="str">
        <f>IF('Физическое развитие'!D31="","",IF('Физическое развитие'!D31&gt;1.5,"сформирован",IF('Физическое развитие'!D31&lt;0.5,"не сформирован", "в стадии формирования")))</f>
        <v/>
      </c>
      <c r="BA31" s="97" t="str">
        <f>IF('Физическое развитие'!E31="","",IF('Физическое развитие'!E31&gt;1.5,"сформирован",IF('Физическое развитие'!E31&lt;0.5,"не сформирован", "в стадии формирования")))</f>
        <v/>
      </c>
      <c r="BB31" s="97" t="str">
        <f>IF('Физическое развитие'!F31="","",IF('Физическое развитие'!F31&gt;1.5,"сформирован",IF('Физическое развитие'!F31&lt;0.5,"не сформирован", "в стадии формирования")))</f>
        <v/>
      </c>
      <c r="BC31" s="97" t="str">
        <f>IF('Физическое развитие'!G31="","",IF('Физическое развитие'!G31&gt;1.5,"сформирован",IF('Физическое развитие'!G31&lt;0.5,"не сформирован", "в стадии формирования")))</f>
        <v/>
      </c>
      <c r="BD31" s="97" t="str">
        <f>IF('Физическое развитие'!H31="","",IF('Физическое развитие'!H31&gt;1.5,"сформирован",IF('Физическое развитие'!H31&lt;0.5,"не сформирован", "в стадии формирования")))</f>
        <v/>
      </c>
      <c r="BE31" s="97" t="str">
        <f>IF('Физическое развитие'!I31="","",IF('Физическое развитие'!I31&gt;1.5,"сформирован",IF('Физическое развитие'!I31&lt;0.5,"не сформирован", "в стадии формирования")))</f>
        <v/>
      </c>
      <c r="BF31" s="97" t="str">
        <f>IF('Физическое развитие'!J31="","",IF('Физическое развитие'!J31&gt;1.5,"сформирован",IF('Физическое развитие'!J31&lt;0.5,"не сформирован", "в стадии формирования")))</f>
        <v/>
      </c>
      <c r="BG31" s="97" t="str">
        <f>IF('Физическое развитие'!K31="","",IF('Физическое развитие'!K31&gt;1.5,"сформирован",IF('Физическое развитие'!K31&lt;0.5,"не сформирован", "в стадии формирования")))</f>
        <v/>
      </c>
      <c r="BH31" s="97" t="str">
        <f>IF('Физическое развитие'!L31="","",IF('Физическое развитие'!L31&gt;1.5,"сформирован",IF('Физическое развитие'!L31&lt;0.5,"не сформирован", "в стадии формирования")))</f>
        <v/>
      </c>
      <c r="BI31" s="134"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развитие'!M31)/12))))))))))))</f>
        <v/>
      </c>
      <c r="BJ31" s="81" t="str">
        <f t="shared" si="4"/>
        <v/>
      </c>
      <c r="BK31" s="81"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BL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M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BN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BO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BP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BQ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BR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BS31" s="81" t="str">
        <f>IF('Физическое развитие'!L31="","",IF('Физическое развитие'!L31&gt;1.5,"сформирован",IF('Физическое развитие'!L31&lt;0.5,"не сформирован", "в стадии формирования")))</f>
        <v/>
      </c>
      <c r="BT31" s="81" t="str">
        <f>IF('Физическое развитие'!M31="","",IF('Физическое развитие'!M31&gt;1.5,"сформирован",IF('Физическое развитие'!M31&lt;0.5,"не сформирован", "в стадии формирования")))</f>
        <v/>
      </c>
      <c r="BU31" s="81" t="str">
        <f>IF('Физическое развитие'!N31="","",IF('Физическое развитие'!N31&gt;1.5,"сформирован",IF('Физическое развитие'!N31&lt;0.5,"не сформирован", "в стадии формирования")))</f>
        <v/>
      </c>
      <c r="BV31" s="81" t="str">
        <f>IF('Физическое развитие'!O31="","",IF('Физическое развитие'!O31&gt;1.5,"сформирован",IF('Физическое развитие'!O31&lt;0.5,"не сформирован", "в стадии формирования")))</f>
        <v/>
      </c>
      <c r="BW31" s="134" t="str">
        <f>IF('Социально-коммуникативное разви'!D32="","",IF('Социально-коммуникативное разви'!G32="","",IF('Социально-коммуникативное разви'!K32="","",IF('Социально-коммуникативное разви'!M32="","",IF('Социально-коммуникативное разви'!X32="","",IF('Социально-коммуникативное разви'!Y32="","",IF('Социально-коммуникативное разви'!Z32="","",IF('Социально-коммуникативное разви'!AA32="","",IF('Физическое развитие'!L31="","",IF('Физическое развитие'!P31="","",IF('Физическое развитие'!Q31="","",IF('Физическое развитие'!R31="","",('Социально-коммуникативное разви'!D32+'Социально-коммуникативное разви'!G32+'Социально-коммуникативное разви'!K32+'Социально-коммуникативное разви'!M32+'Социально-коммуникативное разви'!X32+'Социально-коммуникативное разви'!Y32+'Социально-коммуникативное разви'!Z32+'Социально-коммуникативное разви'!AA32+'Физическое развитие'!L31+'Физическое развитие'!P31+'Физическое развитие'!Q31+'Физическое развитие'!R31)/12))))))))))))</f>
        <v/>
      </c>
      <c r="BX31" s="81" t="str">
        <f t="shared" si="5"/>
        <v/>
      </c>
      <c r="BY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Z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A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CB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CC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C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C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C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CG31" s="81" t="str">
        <f>IF('Познавательное развитие'!D32="","",IF('Познавательное развитие'!D32&gt;1.5,"сформирован",IF('Познавательное развитие'!D32&lt;0.5,"не сформирован", "в стадии формирования")))</f>
        <v/>
      </c>
      <c r="CH31" s="81" t="str">
        <f>IF('Познавательное развитие'!E32="","",IF('Познавательное развитие'!E32&gt;1.5,"сформирован",IF('Познавательное развитие'!E32&lt;0.5,"не сформирован", "в стадии формирования")))</f>
        <v/>
      </c>
      <c r="CI31" s="81" t="str">
        <f>IF('Познавательное развитие'!F32="","",IF('Познавательное развитие'!F32&gt;1.5,"сформирован",IF('Познавательное развитие'!F32&lt;0.5,"не сформирован", "в стадии формирования")))</f>
        <v/>
      </c>
      <c r="CJ31" s="81" t="str">
        <f>IF('Познавательное развитие'!G32="","",IF('Познавательное развитие'!G32&gt;1.5,"сформирован",IF('Познавательное развитие'!G32&lt;0.5,"не сформирован", "в стадии формирования")))</f>
        <v/>
      </c>
      <c r="CK31" s="81" t="str">
        <f>IF('Познавательное развитие'!H32="","",IF('Познавательное развитие'!H32&gt;1.5,"сформирован",IF('Познавательное развитие'!H32&lt;0.5,"не сформирован", "в стадии формирования")))</f>
        <v/>
      </c>
      <c r="CL31" s="81" t="str">
        <f>IF('Познавательное развитие'!I32="","",IF('Познавательное развитие'!I32&gt;1.5,"сформирован",IF('Познавательное развитие'!I32&lt;0.5,"не сформирован", "в стадии формирования")))</f>
        <v/>
      </c>
      <c r="CM31" s="81" t="str">
        <f>IF('Познавательное развитие'!J32="","",IF('Познавательное развитие'!J32&gt;1.5,"сформирован",IF('Познавательное развитие'!J32&lt;0.5,"не сформирован", "в стадии формирования")))</f>
        <v/>
      </c>
      <c r="CN31" s="81" t="str">
        <f>IF('Познавательное развитие'!K32="","",IF('Познавательное развитие'!K32&gt;1.5,"сформирован",IF('Познавательное развитие'!K32&lt;0.5,"не сформирован", "в стадии формирования")))</f>
        <v/>
      </c>
      <c r="CO31" s="81" t="str">
        <f>IF('Познавательное развитие'!L32="","",IF('Познавательное развитие'!L32&gt;1.5,"сформирован",IF('Познавательное развитие'!L32&lt;0.5,"не сформирован", "в стадии формирования")))</f>
        <v/>
      </c>
      <c r="CP31" s="81" t="str">
        <f>IF('Познавательное развитие'!M32="","",IF('Познавательное развитие'!M32&gt;1.5,"сформирован",IF('Познавательное развитие'!M32&lt;0.5,"не сформирован", "в стадии формирования")))</f>
        <v/>
      </c>
      <c r="CQ31" s="81" t="str">
        <f>IF('Познавательное развитие'!N32="","",IF('Познавательное развитие'!N32&gt;1.5,"сформирован",IF('Познавательное развитие'!N32&lt;0.5,"не сформирован", "в стадии формирования")))</f>
        <v/>
      </c>
      <c r="CR31" s="81" t="str">
        <f>IF('Познавательное развитие'!O32="","",IF('Познавательное развитие'!O32&gt;1.5,"сформирован",IF('Познавательное развитие'!O32&lt;0.5,"не сформирован", "в стадии формирования")))</f>
        <v/>
      </c>
      <c r="CS31" s="81" t="str">
        <f>IF('Познавательное развитие'!P32="","",IF('Познавательное развитие'!P32&gt;1.5,"сформирован",IF('Познавательное развитие'!P32&lt;0.5,"не сформирован", "в стадии формирования")))</f>
        <v/>
      </c>
      <c r="CT31" s="81" t="str">
        <f>IF('Познавательное развитие'!Q32="","",IF('Познавательное развитие'!Q32&gt;1.5,"сформирован",IF('Познавательное развитие'!Q32&lt;0.5,"не сформирован", "в стадии формирования")))</f>
        <v/>
      </c>
      <c r="CU31" s="81" t="str">
        <f>IF('Речевое развитие'!J31="","",IF('Речевое развитие'!J31&gt;1.5,"сформирован",IF('Речевое развитие'!J31&lt;0.5,"не сформирован", "в стадии формирования")))</f>
        <v/>
      </c>
      <c r="CV31" s="81" t="str">
        <f>IF('Речевое развитие'!K31="","",IF('Речевое развитие'!K31&gt;1.5,"сформирован",IF('Речевое развитие'!K31&lt;0.5,"не сформирован", "в стадии формирования")))</f>
        <v/>
      </c>
      <c r="CW31" s="81" t="str">
        <f>IF('Речевое развитие'!L31="","",IF('Речевое развитие'!L31&gt;1.5,"сформирован",IF('Речевое развитие'!L31&lt;0.5,"не сформирован", "в стадии формирования")))</f>
        <v/>
      </c>
      <c r="CX31" s="165"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CY31" s="134"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разв'!AA32)/26))))))))))))))))))))))))))</f>
        <v/>
      </c>
      <c r="CZ31" s="81" t="str">
        <f t="shared" si="6"/>
        <v/>
      </c>
      <c r="EL31" s="90"/>
    </row>
    <row r="32" spans="1:142">
      <c r="A32" s="295">
        <f>список!A30</f>
        <v>29</v>
      </c>
      <c r="B32" s="163" t="str">
        <f>IF(список!B30="","",список!B30)</f>
        <v/>
      </c>
      <c r="C32" s="81">
        <f>IF(список!C30="","",список!C30)</f>
        <v>0</v>
      </c>
      <c r="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G32" s="81"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H32" s="81"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I32" s="81" t="str">
        <f>IF('Познавательное развитие'!J33="","",IF('Познавательное развитие'!J33&gt;1.5,"сформирован",IF('Познавательное развитие'!J33&lt;0.5,"не сформирован", "в стадии формирования")))</f>
        <v/>
      </c>
      <c r="J32" s="81" t="str">
        <f>IF('Познавательное развитие'!K33="","",IF('Познавательное развитие'!K33&gt;1.5,"сформирован",IF('Познавательное развитие'!K33&lt;0.5,"не сформирован", "в стадии формирования")))</f>
        <v/>
      </c>
      <c r="K32" s="81" t="str">
        <f>IF('Познавательное развитие'!N33="","",IF('Познавательное развитие'!N33&gt;1.5,"сформирован",IF('Познавательное развитие'!N33&lt;0.5,"не сформирован", "в стадии формирования")))</f>
        <v/>
      </c>
      <c r="L32" s="81" t="str">
        <f>IF('Познавательное развитие'!O33="","",IF('Познавательное развитие'!O33&gt;1.5,"сформирован",IF('Познавательное развитие'!O33&lt;0.5,"не сформирован", "в стадии формирования")))</f>
        <v/>
      </c>
      <c r="M32" s="81" t="str">
        <f>IF('Познавательное развитие'!U33="","",IF('Познавательное развитие'!U33&gt;1.5,"сформирован",IF('Познавательное развитие'!U33&lt;0.5,"не сформирован", "в стадии формирования")))</f>
        <v/>
      </c>
      <c r="N32" s="81" t="str">
        <f>IF('Речевое развитие'!G32="","",IF('Речевое развитие'!G32&gt;1.5,"сформирован",IF('Речевое развитие'!G32&lt;0.5,"не сформирован", "в стадии формирования")))</f>
        <v/>
      </c>
      <c r="O32" s="81"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P32" s="134"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разв'!D33)/12))))))))))))</f>
        <v/>
      </c>
      <c r="Q32" s="81" t="str">
        <f t="shared" si="0"/>
        <v/>
      </c>
      <c r="R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S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T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U32" s="81"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V32" s="81"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W32" s="81"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X32" s="81"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Y32" s="81" t="str">
        <f>IF('Познавательное развитие'!T33="","",IF('Познавательное развитие'!T33&gt;1.5,"сформирован",IF('Познавательное развитие'!T33&lt;0.5,"не сформирован", "в стадии формирования")))</f>
        <v/>
      </c>
      <c r="Z32" s="81" t="str">
        <f>IF('Речевое развитие'!G32="","",IF('Речевое развитие'!G32&gt;1.5,"сформирован",IF('Речевое развитие'!G32&lt;0.5,"не сформирован", "в стадии формирования")))</f>
        <v/>
      </c>
      <c r="AA32" s="134"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разви'!U33+'Познавательное развитие'!T33+'Речевое развитие'!G32)/9)))))))))</f>
        <v/>
      </c>
      <c r="AB32" s="81" t="str">
        <f t="shared" si="1"/>
        <v/>
      </c>
      <c r="AC32" s="81"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AD32" s="81" t="str">
        <f>IF('Познавательное развитие'!P33="","",IF('Познавательное развитие'!P33&gt;1.5,"сформирован",IF('Познавательное развитие'!P33&lt;0.5,"не сформирован", "в стадии формирования")))</f>
        <v/>
      </c>
      <c r="AE32" s="81" t="str">
        <f>IF('Речевое развитие'!F32="","",IF('Речевое развитие'!F32&gt;1.5,"сформирован",IF('Речевое развитие'!GG32&lt;0.5,"не сформирован", "в стадии формирования")))</f>
        <v/>
      </c>
      <c r="AF32" s="81" t="str">
        <f>IF('Речевое развитие'!G32="","",IF('Речевое развитие'!G32&gt;1.5,"сформирован",IF('Речевое развитие'!GH32&lt;0.5,"не сформирован", "в стадии формирования")))</f>
        <v/>
      </c>
      <c r="AG32" s="81" t="str">
        <f>IF('Речевое развитие'!M32="","",IF('Речевое развитие'!M32&gt;1.5,"сформирован",IF('Речевое развитие'!M32&lt;0.5,"не сформирован", "в стадии формирования")))</f>
        <v/>
      </c>
      <c r="AH32" s="81" t="str">
        <f>IF('Речевое развитие'!N32="","",IF('Речевое развитие'!N32&gt;1.5,"сформирован",IF('Речевое развитие'!N32&lt;0.5,"не сформирован", "в стадии формирования")))</f>
        <v/>
      </c>
      <c r="AI32" s="81"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AJ32" s="81"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AK32" s="81" t="str">
        <f>IF('Художественно-эстетическое разв'!AB33="","",IF('Художественно-эстетическое разв'!AB33&gt;1.5,"сформирован",IF('Художественно-эстетическое разв'!AB33&lt;0.5,"не сформирован", "в стадии формирования")))</f>
        <v/>
      </c>
      <c r="AL32" s="164"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разв'!AB33)/9)))))))))</f>
        <v/>
      </c>
      <c r="AM32" s="81" t="str">
        <f t="shared" si="2"/>
        <v/>
      </c>
      <c r="AN32" s="81" t="str">
        <f>IF('Познавательное развитие'!V33="","",IF('Познавательное развитие'!V33&gt;1.5,"сформирован",IF('Познавательное развитие'!V33&lt;0.5,"не сформирован", "в стадии формирования")))</f>
        <v/>
      </c>
      <c r="AO32" s="81" t="str">
        <f>IF('Речевое развитие'!D32="","",IF('Речевое развитие'!D32&gt;1.5,"сформирован",IF('Речевое развитие'!D32&lt;0.5,"не сформирован", "в стадии формирования")))</f>
        <v/>
      </c>
      <c r="AP32" s="81" t="str">
        <f>IF('Речевое развитие'!E32="","",IF('Речевое развитие'!E32&gt;1.5,"сформирован",IF('Речевое развитие'!E32&lt;0.5,"не сформирован", "в стадии формирования")))</f>
        <v/>
      </c>
      <c r="AQ32" s="81" t="str">
        <f>IF('Речевое развитие'!F32="","",IF('Речевое развитие'!F32&gt;1.5,"сформирован",IF('Речевое развитие'!F32&lt;0.5,"не сформирован", "в стадии формирования")))</f>
        <v/>
      </c>
      <c r="AR32" s="81" t="str">
        <f>IF('Речевое развитие'!G32="","",IF('Речевое развитие'!G32&gt;1.5,"сформирован",IF('Речевое развитие'!G32&lt;0.5,"не сформирован", "в стадии формирования")))</f>
        <v/>
      </c>
      <c r="AS32" s="81" t="str">
        <f>IF('Речевое развитие'!J32="","",IF('Речевое развитие'!J32&gt;1.5,"сформирован",IF('Речевое развитие'!J32&lt;0.5,"не сформирован", "в стадии формирования")))</f>
        <v/>
      </c>
      <c r="AT32" s="81" t="str">
        <f>IF('Речевое развитие'!M32="","",IF('Речевое развитие'!M32&gt;1.5,"сформирован",IF('Речевое развитие'!M32&lt;0.5,"не сформирован", "в стадии формирования")))</f>
        <v/>
      </c>
      <c r="AU32" s="134" t="str">
        <f>IF('Познавательное развитие'!V33="","",IF('Речевое развитие'!D32="","",IF('Речевое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развитие'!E32+'Речевое развитие'!F32+'Речевое развитие'!G32+'Речевое развитие'!J32+'Речевое развитие'!M32)/7)))))))</f>
        <v/>
      </c>
      <c r="AV32" s="81" t="str">
        <f t="shared" si="3"/>
        <v/>
      </c>
      <c r="AW32" s="97" t="str">
        <f>IF('Художественно-эстетическое разв'!M33="","",IF('Художественно-эстетическое разв'!M33&gt;1.5,"сформирован",IF('Художественно-эстетическое разв'!M33&lt;0.5,"не сформирован", "в стадии формирования")))</f>
        <v/>
      </c>
      <c r="AX32" s="97" t="str">
        <f>IF('Художественно-эстетическое разв'!N33="","",IF('Художественно-эстетическое разв'!N33&gt;1.5,"сформирован",IF('Художественно-эстетическое разв'!N33&lt;0.5,"не сформирован", "в стадии формирования")))</f>
        <v/>
      </c>
      <c r="AY32" s="165" t="str">
        <f>IF('Художественно-эстетическое разв'!V33="","",IF('Художественно-эстетическое разв'!V33&gt;1.5,"сформирован",IF('Художественно-эстетическое разв'!V33&lt;0.5,"не сформирован", "в стадии формирования")))</f>
        <v/>
      </c>
      <c r="AZ32" s="97" t="str">
        <f>IF('Физическое развитие'!D32="","",IF('Физическое развитие'!D32&gt;1.5,"сформирован",IF('Физическое развитие'!D32&lt;0.5,"не сформирован", "в стадии формирования")))</f>
        <v/>
      </c>
      <c r="BA32" s="97" t="str">
        <f>IF('Физическое развитие'!E32="","",IF('Физическое развитие'!E32&gt;1.5,"сформирован",IF('Физическое развитие'!E32&lt;0.5,"не сформирован", "в стадии формирования")))</f>
        <v/>
      </c>
      <c r="BB32" s="97" t="str">
        <f>IF('Физическое развитие'!F32="","",IF('Физическое развитие'!F32&gt;1.5,"сформирован",IF('Физическое развитие'!F32&lt;0.5,"не сформирован", "в стадии формирования")))</f>
        <v/>
      </c>
      <c r="BC32" s="97" t="str">
        <f>IF('Физическое развитие'!G32="","",IF('Физическое развитие'!G32&gt;1.5,"сформирован",IF('Физическое развитие'!G32&lt;0.5,"не сформирован", "в стадии формирования")))</f>
        <v/>
      </c>
      <c r="BD32" s="97" t="str">
        <f>IF('Физическое развитие'!H32="","",IF('Физическое развитие'!H32&gt;1.5,"сформирован",IF('Физическое развитие'!H32&lt;0.5,"не сформирован", "в стадии формирования")))</f>
        <v/>
      </c>
      <c r="BE32" s="97" t="str">
        <f>IF('Физическое развитие'!I32="","",IF('Физическое развитие'!I32&gt;1.5,"сформирован",IF('Физическое развитие'!I32&lt;0.5,"не сформирован", "в стадии формирования")))</f>
        <v/>
      </c>
      <c r="BF32" s="97" t="str">
        <f>IF('Физическое развитие'!J32="","",IF('Физическое развитие'!J32&gt;1.5,"сформирован",IF('Физическое развитие'!J32&lt;0.5,"не сформирован", "в стадии формирования")))</f>
        <v/>
      </c>
      <c r="BG32" s="97" t="str">
        <f>IF('Физическое развитие'!K32="","",IF('Физическое развитие'!K32&gt;1.5,"сформирован",IF('Физическое развитие'!K32&lt;0.5,"не сформирован", "в стадии формирования")))</f>
        <v/>
      </c>
      <c r="BH32" s="97" t="str">
        <f>IF('Физическое развитие'!L32="","",IF('Физическое развитие'!L32&gt;1.5,"сформирован",IF('Физическое развитие'!L32&lt;0.5,"не сформирован", "в стадии формирования")))</f>
        <v/>
      </c>
      <c r="BI32" s="134"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развитие'!M32)/12))))))))))))</f>
        <v/>
      </c>
      <c r="BJ32" s="81" t="str">
        <f t="shared" si="4"/>
        <v/>
      </c>
      <c r="BK32" s="81"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BL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M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BN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BO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BP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BQ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BR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BS32" s="81" t="str">
        <f>IF('Физическое развитие'!L32="","",IF('Физическое развитие'!L32&gt;1.5,"сформирован",IF('Физическое развитие'!L32&lt;0.5,"не сформирован", "в стадии формирования")))</f>
        <v/>
      </c>
      <c r="BT32" s="81" t="str">
        <f>IF('Физическое развитие'!M32="","",IF('Физическое развитие'!M32&gt;1.5,"сформирован",IF('Физическое развитие'!M32&lt;0.5,"не сформирован", "в стадии формирования")))</f>
        <v/>
      </c>
      <c r="BU32" s="81" t="str">
        <f>IF('Физическое развитие'!N32="","",IF('Физическое развитие'!N32&gt;1.5,"сформирован",IF('Физическое развитие'!N32&lt;0.5,"не сформирован", "в стадии формирования")))</f>
        <v/>
      </c>
      <c r="BV32" s="81" t="str">
        <f>IF('Физическое развитие'!O32="","",IF('Физическое развитие'!O32&gt;1.5,"сформирован",IF('Физическое развитие'!O32&lt;0.5,"не сформирован", "в стадии формирования")))</f>
        <v/>
      </c>
      <c r="BW32" s="134" t="str">
        <f>IF('Социально-коммуникативное разви'!D33="","",IF('Социально-коммуникативное разви'!G33="","",IF('Социально-коммуникативное разви'!K33="","",IF('Социально-коммуникативное разви'!M33="","",IF('Социально-коммуникативное разви'!X33="","",IF('Социально-коммуникативное разви'!Y33="","",IF('Социально-коммуникативное разви'!Z33="","",IF('Социально-коммуникативное разви'!AA33="","",IF('Физическое развитие'!L32="","",IF('Физическое развитие'!P32="","",IF('Физическое развитие'!Q32="","",IF('Физическое развитие'!R32="","",('Социально-коммуникативное разви'!D33+'Социально-коммуникативное разви'!G33+'Социально-коммуникативное разви'!K33+'Социально-коммуникативное разви'!M33+'Социально-коммуникативное разви'!X33+'Социально-коммуникативное разви'!Y33+'Социально-коммуникативное разви'!Z33+'Социально-коммуникативное разви'!AA33+'Физическое развитие'!L32+'Физическое развитие'!P32+'Физическое развитие'!Q32+'Физическое развитие'!R32)/12))))))))))))</f>
        <v/>
      </c>
      <c r="BX32" s="81" t="str">
        <f t="shared" si="5"/>
        <v/>
      </c>
      <c r="BY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Z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A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CB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CC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C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C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C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CG32" s="81" t="str">
        <f>IF('Познавательное развитие'!D33="","",IF('Познавательное развитие'!D33&gt;1.5,"сформирован",IF('Познавательное развитие'!D33&lt;0.5,"не сформирован", "в стадии формирования")))</f>
        <v/>
      </c>
      <c r="CH32" s="81" t="str">
        <f>IF('Познавательное развитие'!E33="","",IF('Познавательное развитие'!E33&gt;1.5,"сформирован",IF('Познавательное развитие'!E33&lt;0.5,"не сформирован", "в стадии формирования")))</f>
        <v/>
      </c>
      <c r="CI32" s="81" t="str">
        <f>IF('Познавательное развитие'!F33="","",IF('Познавательное развитие'!F33&gt;1.5,"сформирован",IF('Познавательное развитие'!F33&lt;0.5,"не сформирован", "в стадии формирования")))</f>
        <v/>
      </c>
      <c r="CJ32" s="81" t="str">
        <f>IF('Познавательное развитие'!G33="","",IF('Познавательное развитие'!G33&gt;1.5,"сформирован",IF('Познавательное развитие'!G33&lt;0.5,"не сформирован", "в стадии формирования")))</f>
        <v/>
      </c>
      <c r="CK32" s="81" t="str">
        <f>IF('Познавательное развитие'!H33="","",IF('Познавательное развитие'!H33&gt;1.5,"сформирован",IF('Познавательное развитие'!H33&lt;0.5,"не сформирован", "в стадии формирования")))</f>
        <v/>
      </c>
      <c r="CL32" s="81" t="str">
        <f>IF('Познавательное развитие'!I33="","",IF('Познавательное развитие'!I33&gt;1.5,"сформирован",IF('Познавательное развитие'!I33&lt;0.5,"не сформирован", "в стадии формирования")))</f>
        <v/>
      </c>
      <c r="CM32" s="81" t="str">
        <f>IF('Познавательное развитие'!J33="","",IF('Познавательное развитие'!J33&gt;1.5,"сформирован",IF('Познавательное развитие'!J33&lt;0.5,"не сформирован", "в стадии формирования")))</f>
        <v/>
      </c>
      <c r="CN32" s="81" t="str">
        <f>IF('Познавательное развитие'!K33="","",IF('Познавательное развитие'!K33&gt;1.5,"сформирован",IF('Познавательное развитие'!K33&lt;0.5,"не сформирован", "в стадии формирования")))</f>
        <v/>
      </c>
      <c r="CO32" s="81" t="str">
        <f>IF('Познавательное развитие'!L33="","",IF('Познавательное развитие'!L33&gt;1.5,"сформирован",IF('Познавательное развитие'!L33&lt;0.5,"не сформирован", "в стадии формирования")))</f>
        <v/>
      </c>
      <c r="CP32" s="81" t="str">
        <f>IF('Познавательное развитие'!M33="","",IF('Познавательное развитие'!M33&gt;1.5,"сформирован",IF('Познавательное развитие'!M33&lt;0.5,"не сформирован", "в стадии формирования")))</f>
        <v/>
      </c>
      <c r="CQ32" s="81" t="str">
        <f>IF('Познавательное развитие'!N33="","",IF('Познавательное развитие'!N33&gt;1.5,"сформирован",IF('Познавательное развитие'!N33&lt;0.5,"не сформирован", "в стадии формирования")))</f>
        <v/>
      </c>
      <c r="CR32" s="81" t="str">
        <f>IF('Познавательное развитие'!O33="","",IF('Познавательное развитие'!O33&gt;1.5,"сформирован",IF('Познавательное развитие'!O33&lt;0.5,"не сформирован", "в стадии формирования")))</f>
        <v/>
      </c>
      <c r="CS32" s="81" t="str">
        <f>IF('Познавательное развитие'!P33="","",IF('Познавательное развитие'!P33&gt;1.5,"сформирован",IF('Познавательное развитие'!P33&lt;0.5,"не сформирован", "в стадии формирования")))</f>
        <v/>
      </c>
      <c r="CT32" s="81" t="str">
        <f>IF('Познавательное развитие'!Q33="","",IF('Познавательное развитие'!Q33&gt;1.5,"сформирован",IF('Познавательное развитие'!Q33&lt;0.5,"не сформирован", "в стадии формирования")))</f>
        <v/>
      </c>
      <c r="CU32" s="81" t="str">
        <f>IF('Речевое развитие'!J32="","",IF('Речевое развитие'!J32&gt;1.5,"сформирован",IF('Речевое развитие'!J32&lt;0.5,"не сформирован", "в стадии формирования")))</f>
        <v/>
      </c>
      <c r="CV32" s="81" t="str">
        <f>IF('Речевое развитие'!K32="","",IF('Речевое развитие'!K32&gt;1.5,"сформирован",IF('Речевое развитие'!K32&lt;0.5,"не сформирован", "в стадии формирования")))</f>
        <v/>
      </c>
      <c r="CW32" s="81" t="str">
        <f>IF('Речевое развитие'!L32="","",IF('Речевое развитие'!L32&gt;1.5,"сформирован",IF('Речевое развитие'!L32&lt;0.5,"не сформирован", "в стадии формирования")))</f>
        <v/>
      </c>
      <c r="CX32" s="165"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CY32" s="134"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разв'!AA33)/26))))))))))))))))))))))))))</f>
        <v/>
      </c>
      <c r="CZ32" s="81" t="str">
        <f t="shared" si="6"/>
        <v/>
      </c>
      <c r="EL32" s="90"/>
    </row>
    <row r="33" spans="1:142">
      <c r="A33" s="295">
        <f>список!A31</f>
        <v>30</v>
      </c>
      <c r="B33" s="163" t="str">
        <f>IF(список!B31="","",список!B31)</f>
        <v/>
      </c>
      <c r="C33" s="81">
        <f>IF(список!C31="","",список!C31)</f>
        <v>0</v>
      </c>
      <c r="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G33" s="81"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H33" s="81"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I33" s="81" t="str">
        <f>IF('Познавательное развитие'!J34="","",IF('Познавательное развитие'!J34&gt;1.5,"сформирован",IF('Познавательное развитие'!J34&lt;0.5,"не сформирован", "в стадии формирования")))</f>
        <v/>
      </c>
      <c r="J33" s="81" t="str">
        <f>IF('Познавательное развитие'!K34="","",IF('Познавательное развитие'!K34&gt;1.5,"сформирован",IF('Познавательное развитие'!K34&lt;0.5,"не сформирован", "в стадии формирования")))</f>
        <v/>
      </c>
      <c r="K33" s="81" t="str">
        <f>IF('Познавательное развитие'!N34="","",IF('Познавательное развитие'!N34&gt;1.5,"сформирован",IF('Познавательное развитие'!N34&lt;0.5,"не сформирован", "в стадии формирования")))</f>
        <v/>
      </c>
      <c r="L33" s="81" t="str">
        <f>IF('Познавательное развитие'!O34="","",IF('Познавательное развитие'!O34&gt;1.5,"сформирован",IF('Познавательное развитие'!O34&lt;0.5,"не сформирован", "в стадии формирования")))</f>
        <v/>
      </c>
      <c r="M33" s="81" t="str">
        <f>IF('Познавательное развитие'!U34="","",IF('Познавательное развитие'!U34&gt;1.5,"сформирован",IF('Познавательное развитие'!U34&lt;0.5,"не сформирован", "в стадии формирования")))</f>
        <v/>
      </c>
      <c r="N33" s="81" t="str">
        <f>IF('Речевое развитие'!G33="","",IF('Речевое развитие'!G33&gt;1.5,"сформирован",IF('Речевое развитие'!G33&lt;0.5,"не сформирован", "в стадии формирования")))</f>
        <v/>
      </c>
      <c r="O33" s="81"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P33" s="134"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разв'!D34)/12))))))))))))</f>
        <v/>
      </c>
      <c r="Q33" s="81" t="str">
        <f t="shared" si="0"/>
        <v/>
      </c>
      <c r="R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S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T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U33" s="81"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V33" s="81"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W33" s="81"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X33" s="81"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Y33" s="81" t="str">
        <f>IF('Познавательное развитие'!T34="","",IF('Познавательное развитие'!T34&gt;1.5,"сформирован",IF('Познавательное развитие'!T34&lt;0.5,"не сформирован", "в стадии формирования")))</f>
        <v/>
      </c>
      <c r="Z33" s="81" t="str">
        <f>IF('Речевое развитие'!G33="","",IF('Речевое развитие'!G33&gt;1.5,"сформирован",IF('Речевое развитие'!G33&lt;0.5,"не сформирован", "в стадии формирования")))</f>
        <v/>
      </c>
      <c r="AA33" s="134"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разви'!U34+'Познавательное развитие'!T34+'Речевое развитие'!G33)/9)))))))))</f>
        <v/>
      </c>
      <c r="AB33" s="81" t="str">
        <f t="shared" si="1"/>
        <v/>
      </c>
      <c r="AC33" s="81"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AD33" s="81" t="str">
        <f>IF('Познавательное развитие'!P34="","",IF('Познавательное развитие'!P34&gt;1.5,"сформирован",IF('Познавательное развитие'!P34&lt;0.5,"не сформирован", "в стадии формирования")))</f>
        <v/>
      </c>
      <c r="AE33" s="81" t="str">
        <f>IF('Речевое развитие'!F33="","",IF('Речевое развитие'!F33&gt;1.5,"сформирован",IF('Речевое развитие'!GG33&lt;0.5,"не сформирован", "в стадии формирования")))</f>
        <v/>
      </c>
      <c r="AF33" s="81" t="str">
        <f>IF('Речевое развитие'!G33="","",IF('Речевое развитие'!G33&gt;1.5,"сформирован",IF('Речевое развитие'!GH33&lt;0.5,"не сформирован", "в стадии формирования")))</f>
        <v/>
      </c>
      <c r="AG33" s="81" t="str">
        <f>IF('Речевое развитие'!M33="","",IF('Речевое развитие'!M33&gt;1.5,"сформирован",IF('Речевое развитие'!M33&lt;0.5,"не сформирован", "в стадии формирования")))</f>
        <v/>
      </c>
      <c r="AH33" s="81" t="str">
        <f>IF('Речевое развитие'!N33="","",IF('Речевое развитие'!N33&gt;1.5,"сформирован",IF('Речевое развитие'!N33&lt;0.5,"не сформирован", "в стадии формирования")))</f>
        <v/>
      </c>
      <c r="AI33" s="81"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AJ33" s="81"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AK33" s="81" t="str">
        <f>IF('Художественно-эстетическое разв'!AB34="","",IF('Художественно-эстетическое разв'!AB34&gt;1.5,"сформирован",IF('Художественно-эстетическое разв'!AB34&lt;0.5,"не сформирован", "в стадии формирования")))</f>
        <v/>
      </c>
      <c r="AL33" s="164"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разв'!AB34)/9)))))))))</f>
        <v/>
      </c>
      <c r="AM33" s="81" t="str">
        <f t="shared" si="2"/>
        <v/>
      </c>
      <c r="AN33" s="81" t="str">
        <f>IF('Познавательное развитие'!V34="","",IF('Познавательное развитие'!V34&gt;1.5,"сформирован",IF('Познавательное развитие'!V34&lt;0.5,"не сформирован", "в стадии формирования")))</f>
        <v/>
      </c>
      <c r="AO33" s="81" t="str">
        <f>IF('Речевое развитие'!D33="","",IF('Речевое развитие'!D33&gt;1.5,"сформирован",IF('Речевое развитие'!D33&lt;0.5,"не сформирован", "в стадии формирования")))</f>
        <v/>
      </c>
      <c r="AP33" s="81" t="str">
        <f>IF('Речевое развитие'!E33="","",IF('Речевое развитие'!E33&gt;1.5,"сформирован",IF('Речевое развитие'!E33&lt;0.5,"не сформирован", "в стадии формирования")))</f>
        <v/>
      </c>
      <c r="AQ33" s="81" t="str">
        <f>IF('Речевое развитие'!F33="","",IF('Речевое развитие'!F33&gt;1.5,"сформирован",IF('Речевое развитие'!F33&lt;0.5,"не сформирован", "в стадии формирования")))</f>
        <v/>
      </c>
      <c r="AR33" s="81" t="str">
        <f>IF('Речевое развитие'!G33="","",IF('Речевое развитие'!G33&gt;1.5,"сформирован",IF('Речевое развитие'!G33&lt;0.5,"не сформирован", "в стадии формирования")))</f>
        <v/>
      </c>
      <c r="AS33" s="81" t="str">
        <f>IF('Речевое развитие'!J33="","",IF('Речевое развитие'!J33&gt;1.5,"сформирован",IF('Речевое развитие'!J33&lt;0.5,"не сформирован", "в стадии формирования")))</f>
        <v/>
      </c>
      <c r="AT33" s="81" t="str">
        <f>IF('Речевое развитие'!M33="","",IF('Речевое развитие'!M33&gt;1.5,"сформирован",IF('Речевое развитие'!M33&lt;0.5,"не сформирован", "в стадии формирования")))</f>
        <v/>
      </c>
      <c r="AU33" s="134" t="str">
        <f>IF('Познавательное развитие'!V34="","",IF('Речевое развитие'!D33="","",IF('Речевое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развитие'!E33+'Речевое развитие'!F33+'Речевое развитие'!G33+'Речевое развитие'!J33+'Речевое развитие'!M33)/7)))))))</f>
        <v/>
      </c>
      <c r="AV33" s="81" t="str">
        <f t="shared" si="3"/>
        <v/>
      </c>
      <c r="AW33" s="97" t="str">
        <f>IF('Художественно-эстетическое разв'!M34="","",IF('Художественно-эстетическое разв'!M34&gt;1.5,"сформирован",IF('Художественно-эстетическое разв'!M34&lt;0.5,"не сформирован", "в стадии формирования")))</f>
        <v/>
      </c>
      <c r="AX33" s="97" t="str">
        <f>IF('Художественно-эстетическое разв'!N34="","",IF('Художественно-эстетическое разв'!N34&gt;1.5,"сформирован",IF('Художественно-эстетическое разв'!N34&lt;0.5,"не сформирован", "в стадии формирования")))</f>
        <v/>
      </c>
      <c r="AY33" s="165" t="str">
        <f>IF('Художественно-эстетическое разв'!V34="","",IF('Художественно-эстетическое разв'!V34&gt;1.5,"сформирован",IF('Художественно-эстетическое разв'!V34&lt;0.5,"не сформирован", "в стадии формирования")))</f>
        <v/>
      </c>
      <c r="AZ33" s="97" t="str">
        <f>IF('Физическое развитие'!D33="","",IF('Физическое развитие'!D33&gt;1.5,"сформирован",IF('Физическое развитие'!D33&lt;0.5,"не сформирован", "в стадии формирования")))</f>
        <v/>
      </c>
      <c r="BA33" s="97" t="str">
        <f>IF('Физическое развитие'!E33="","",IF('Физическое развитие'!E33&gt;1.5,"сформирован",IF('Физическое развитие'!E33&lt;0.5,"не сформирован", "в стадии формирования")))</f>
        <v/>
      </c>
      <c r="BB33" s="97" t="str">
        <f>IF('Физическое развитие'!F33="","",IF('Физическое развитие'!F33&gt;1.5,"сформирован",IF('Физическое развитие'!F33&lt;0.5,"не сформирован", "в стадии формирования")))</f>
        <v/>
      </c>
      <c r="BC33" s="97" t="str">
        <f>IF('Физическое развитие'!G33="","",IF('Физическое развитие'!G33&gt;1.5,"сформирован",IF('Физическое развитие'!G33&lt;0.5,"не сформирован", "в стадии формирования")))</f>
        <v/>
      </c>
      <c r="BD33" s="97" t="str">
        <f>IF('Физическое развитие'!H33="","",IF('Физическое развитие'!H33&gt;1.5,"сформирован",IF('Физическое развитие'!H33&lt;0.5,"не сформирован", "в стадии формирования")))</f>
        <v/>
      </c>
      <c r="BE33" s="97" t="str">
        <f>IF('Физическое развитие'!I33="","",IF('Физическое развитие'!I33&gt;1.5,"сформирован",IF('Физическое развитие'!I33&lt;0.5,"не сформирован", "в стадии формирования")))</f>
        <v/>
      </c>
      <c r="BF33" s="97" t="str">
        <f>IF('Физическое развитие'!J33="","",IF('Физическое развитие'!J33&gt;1.5,"сформирован",IF('Физическое развитие'!J33&lt;0.5,"не сформирован", "в стадии формирования")))</f>
        <v/>
      </c>
      <c r="BG33" s="97" t="str">
        <f>IF('Физическое развитие'!K33="","",IF('Физическое развитие'!K33&gt;1.5,"сформирован",IF('Физическое развитие'!K33&lt;0.5,"не сформирован", "в стадии формирования")))</f>
        <v/>
      </c>
      <c r="BH33" s="97" t="str">
        <f>IF('Физическое развитие'!L33="","",IF('Физическое развитие'!L33&gt;1.5,"сформирован",IF('Физическое развитие'!L33&lt;0.5,"не сформирован", "в стадии формирования")))</f>
        <v/>
      </c>
      <c r="BI33" s="134"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развитие'!M33)/12))))))))))))</f>
        <v/>
      </c>
      <c r="BJ33" s="81" t="str">
        <f t="shared" si="4"/>
        <v/>
      </c>
      <c r="BK33" s="81"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BL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M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BN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BO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BP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BQ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BR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BS33" s="81" t="str">
        <f>IF('Физическое развитие'!L33="","",IF('Физическое развитие'!L33&gt;1.5,"сформирован",IF('Физическое развитие'!L33&lt;0.5,"не сформирован", "в стадии формирования")))</f>
        <v/>
      </c>
      <c r="BT33" s="81" t="str">
        <f>IF('Физическое развитие'!M33="","",IF('Физическое развитие'!M33&gt;1.5,"сформирован",IF('Физическое развитие'!M33&lt;0.5,"не сформирован", "в стадии формирования")))</f>
        <v/>
      </c>
      <c r="BU33" s="81" t="str">
        <f>IF('Физическое развитие'!N33="","",IF('Физическое развитие'!N33&gt;1.5,"сформирован",IF('Физическое развитие'!N33&lt;0.5,"не сформирован", "в стадии формирования")))</f>
        <v/>
      </c>
      <c r="BV33" s="81" t="str">
        <f>IF('Физическое развитие'!O33="","",IF('Физическое развитие'!O33&gt;1.5,"сформирован",IF('Физическое развитие'!O33&lt;0.5,"не сформирован", "в стадии формирования")))</f>
        <v/>
      </c>
      <c r="BW33" s="134" t="str">
        <f>IF('Социально-коммуникативное разви'!D34="","",IF('Социально-коммуникативное разви'!G34="","",IF('Социально-коммуникативное разви'!K34="","",IF('Социально-коммуникативное разви'!M34="","",IF('Социально-коммуникативное разви'!X34="","",IF('Социально-коммуникативное разви'!Y34="","",IF('Социально-коммуникативное разви'!Z34="","",IF('Социально-коммуникативное разви'!AA34="","",IF('Физическое развитие'!L33="","",IF('Физическое развитие'!P33="","",IF('Физическое развитие'!Q33="","",IF('Физическое развитие'!R33="","",('Социально-коммуникативное разви'!D34+'Социально-коммуникативное разви'!G34+'Социально-коммуникативное разви'!K34+'Социально-коммуникативное разви'!M34+'Социально-коммуникативное разви'!X34+'Социально-коммуникативное разви'!Y34+'Социально-коммуникативное разви'!Z34+'Социально-коммуникативное разви'!AA34+'Физическое развитие'!L33+'Физическое развитие'!P33+'Физическое развитие'!Q33+'Физическое развитие'!R33)/12))))))))))))</f>
        <v/>
      </c>
      <c r="BX33" s="81" t="str">
        <f t="shared" si="5"/>
        <v/>
      </c>
      <c r="BY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Z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A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CB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CC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C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C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C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CG33" s="81" t="str">
        <f>IF('Познавательное развитие'!D34="","",IF('Познавательное развитие'!D34&gt;1.5,"сформирован",IF('Познавательное развитие'!D34&lt;0.5,"не сформирован", "в стадии формирования")))</f>
        <v/>
      </c>
      <c r="CH33" s="81" t="str">
        <f>IF('Познавательное развитие'!E34="","",IF('Познавательное развитие'!E34&gt;1.5,"сформирован",IF('Познавательное развитие'!E34&lt;0.5,"не сформирован", "в стадии формирования")))</f>
        <v/>
      </c>
      <c r="CI33" s="81" t="str">
        <f>IF('Познавательное развитие'!F34="","",IF('Познавательное развитие'!F34&gt;1.5,"сформирован",IF('Познавательное развитие'!F34&lt;0.5,"не сформирован", "в стадии формирования")))</f>
        <v/>
      </c>
      <c r="CJ33" s="81" t="str">
        <f>IF('Познавательное развитие'!G34="","",IF('Познавательное развитие'!G34&gt;1.5,"сформирован",IF('Познавательное развитие'!G34&lt;0.5,"не сформирован", "в стадии формирования")))</f>
        <v/>
      </c>
      <c r="CK33" s="81" t="str">
        <f>IF('Познавательное развитие'!H34="","",IF('Познавательное развитие'!H34&gt;1.5,"сформирован",IF('Познавательное развитие'!H34&lt;0.5,"не сформирован", "в стадии формирования")))</f>
        <v/>
      </c>
      <c r="CL33" s="81" t="str">
        <f>IF('Познавательное развитие'!I34="","",IF('Познавательное развитие'!I34&gt;1.5,"сформирован",IF('Познавательное развитие'!I34&lt;0.5,"не сформирован", "в стадии формирования")))</f>
        <v/>
      </c>
      <c r="CM33" s="81" t="str">
        <f>IF('Познавательное развитие'!J34="","",IF('Познавательное развитие'!J34&gt;1.5,"сформирован",IF('Познавательное развитие'!J34&lt;0.5,"не сформирован", "в стадии формирования")))</f>
        <v/>
      </c>
      <c r="CN33" s="81" t="str">
        <f>IF('Познавательное развитие'!K34="","",IF('Познавательное развитие'!K34&gt;1.5,"сформирован",IF('Познавательное развитие'!K34&lt;0.5,"не сформирован", "в стадии формирования")))</f>
        <v/>
      </c>
      <c r="CO33" s="81" t="str">
        <f>IF('Познавательное развитие'!L34="","",IF('Познавательное развитие'!L34&gt;1.5,"сформирован",IF('Познавательное развитие'!L34&lt;0.5,"не сформирован", "в стадии формирования")))</f>
        <v/>
      </c>
      <c r="CP33" s="81" t="str">
        <f>IF('Познавательное развитие'!M34="","",IF('Познавательное развитие'!M34&gt;1.5,"сформирован",IF('Познавательное развитие'!M34&lt;0.5,"не сформирован", "в стадии формирования")))</f>
        <v/>
      </c>
      <c r="CQ33" s="81" t="str">
        <f>IF('Познавательное развитие'!N34="","",IF('Познавательное развитие'!N34&gt;1.5,"сформирован",IF('Познавательное развитие'!N34&lt;0.5,"не сформирован", "в стадии формирования")))</f>
        <v/>
      </c>
      <c r="CR33" s="81" t="str">
        <f>IF('Познавательное развитие'!O34="","",IF('Познавательное развитие'!O34&gt;1.5,"сформирован",IF('Познавательное развитие'!O34&lt;0.5,"не сформирован", "в стадии формирования")))</f>
        <v/>
      </c>
      <c r="CS33" s="81" t="str">
        <f>IF('Познавательное развитие'!P34="","",IF('Познавательное развитие'!P34&gt;1.5,"сформирован",IF('Познавательное развитие'!P34&lt;0.5,"не сформирован", "в стадии формирования")))</f>
        <v/>
      </c>
      <c r="CT33" s="81" t="str">
        <f>IF('Познавательное развитие'!Q34="","",IF('Познавательное развитие'!Q34&gt;1.5,"сформирован",IF('Познавательное развитие'!Q34&lt;0.5,"не сформирован", "в стадии формирования")))</f>
        <v/>
      </c>
      <c r="CU33" s="81" t="str">
        <f>IF('Речевое развитие'!J33="","",IF('Речевое развитие'!J33&gt;1.5,"сформирован",IF('Речевое развитие'!J33&lt;0.5,"не сформирован", "в стадии формирования")))</f>
        <v/>
      </c>
      <c r="CV33" s="81" t="str">
        <f>IF('Речевое развитие'!K33="","",IF('Речевое развитие'!K33&gt;1.5,"сформирован",IF('Речевое развитие'!K33&lt;0.5,"не сформирован", "в стадии формирования")))</f>
        <v/>
      </c>
      <c r="CW33" s="81" t="str">
        <f>IF('Речевое развитие'!L33="","",IF('Речевое развитие'!L33&gt;1.5,"сформирован",IF('Речевое развитие'!L33&lt;0.5,"не сформирован", "в стадии формирования")))</f>
        <v/>
      </c>
      <c r="CX33" s="165"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CY33" s="134"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разв'!AA34)/26))))))))))))))))))))))))))</f>
        <v/>
      </c>
      <c r="CZ33" s="81" t="str">
        <f t="shared" si="6"/>
        <v/>
      </c>
      <c r="EL33" s="90"/>
    </row>
    <row r="34" spans="1:142">
      <c r="A34" s="295">
        <f>список!A32</f>
        <v>31</v>
      </c>
      <c r="B34" s="163" t="str">
        <f>IF(список!B32="","",список!B32)</f>
        <v/>
      </c>
      <c r="C34" s="81">
        <f>IF(список!C32="","",список!C32)</f>
        <v>0</v>
      </c>
      <c r="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G34" s="81"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H34" s="81"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I34" s="81" t="str">
        <f>IF('Познавательное развитие'!J35="","",IF('Познавательное развитие'!J35&gt;1.5,"сформирован",IF('Познавательное развитие'!J35&lt;0.5,"не сформирован", "в стадии формирования")))</f>
        <v/>
      </c>
      <c r="J34" s="81" t="str">
        <f>IF('Познавательное развитие'!K35="","",IF('Познавательное развитие'!K35&gt;1.5,"сформирован",IF('Познавательное развитие'!K35&lt;0.5,"не сформирован", "в стадии формирования")))</f>
        <v/>
      </c>
      <c r="K34" s="81" t="str">
        <f>IF('Познавательное развитие'!N35="","",IF('Познавательное развитие'!N35&gt;1.5,"сформирован",IF('Познавательное развитие'!N35&lt;0.5,"не сформирован", "в стадии формирования")))</f>
        <v/>
      </c>
      <c r="L34" s="81" t="str">
        <f>IF('Познавательное развитие'!O35="","",IF('Познавательное развитие'!O35&gt;1.5,"сформирован",IF('Познавательное развитие'!O35&lt;0.5,"не сформирован", "в стадии формирования")))</f>
        <v/>
      </c>
      <c r="M34" s="81" t="str">
        <f>IF('Познавательное развитие'!U35="","",IF('Познавательное развитие'!U35&gt;1.5,"сформирован",IF('Познавательное развитие'!U35&lt;0.5,"не сформирован", "в стадии формирования")))</f>
        <v/>
      </c>
      <c r="N34" s="81" t="str">
        <f>IF('Речевое развитие'!G34="","",IF('Речевое развитие'!G34&gt;1.5,"сформирован",IF('Речевое развитие'!G34&lt;0.5,"не сформирован", "в стадии формирования")))</f>
        <v/>
      </c>
      <c r="O34" s="81"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P34" s="134"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разв'!D35)/12))))))))))))</f>
        <v/>
      </c>
      <c r="Q34" s="81" t="str">
        <f t="shared" si="0"/>
        <v/>
      </c>
      <c r="R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S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T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U34" s="81"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V34" s="81"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W34" s="81"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X34" s="81"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Y34" s="81" t="str">
        <f>IF('Познавательное развитие'!T35="","",IF('Познавательное развитие'!T35&gt;1.5,"сформирован",IF('Познавательное развитие'!T35&lt;0.5,"не сформирован", "в стадии формирования")))</f>
        <v/>
      </c>
      <c r="Z34" s="81" t="str">
        <f>IF('Речевое развитие'!G34="","",IF('Речевое развитие'!G34&gt;1.5,"сформирован",IF('Речевое развитие'!G34&lt;0.5,"не сформирован", "в стадии формирования")))</f>
        <v/>
      </c>
      <c r="AA34" s="134"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разви'!U35+'Познавательное развитие'!T35+'Речевое развитие'!G34)/9)))))))))</f>
        <v/>
      </c>
      <c r="AB34" s="81" t="str">
        <f t="shared" si="1"/>
        <v/>
      </c>
      <c r="AC34" s="81"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AD34" s="81" t="str">
        <f>IF('Познавательное развитие'!P35="","",IF('Познавательное развитие'!P35&gt;1.5,"сформирован",IF('Познавательное развитие'!P35&lt;0.5,"не сформирован", "в стадии формирования")))</f>
        <v/>
      </c>
      <c r="AE34" s="81" t="str">
        <f>IF('Речевое развитие'!F34="","",IF('Речевое развитие'!F34&gt;1.5,"сформирован",IF('Речевое развитие'!GG34&lt;0.5,"не сформирован", "в стадии формирования")))</f>
        <v/>
      </c>
      <c r="AF34" s="81" t="str">
        <f>IF('Речевое развитие'!G34="","",IF('Речевое развитие'!G34&gt;1.5,"сформирован",IF('Речевое развитие'!GH34&lt;0.5,"не сформирован", "в стадии формирования")))</f>
        <v/>
      </c>
      <c r="AG34" s="81" t="str">
        <f>IF('Речевое развитие'!M34="","",IF('Речевое развитие'!M34&gt;1.5,"сформирован",IF('Речевое развитие'!M34&lt;0.5,"не сформирован", "в стадии формирования")))</f>
        <v/>
      </c>
      <c r="AH34" s="81" t="str">
        <f>IF('Речевое развитие'!N34="","",IF('Речевое развитие'!N34&gt;1.5,"сформирован",IF('Речевое развитие'!N34&lt;0.5,"не сформирован", "в стадии формирования")))</f>
        <v/>
      </c>
      <c r="AI34" s="81"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AJ34" s="81"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AK34" s="81" t="str">
        <f>IF('Художественно-эстетическое разв'!AB35="","",IF('Художественно-эстетическое разв'!AB35&gt;1.5,"сформирован",IF('Художественно-эстетическое разв'!AB35&lt;0.5,"не сформирован", "в стадии формирования")))</f>
        <v/>
      </c>
      <c r="AL34" s="164"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разв'!AB35)/9)))))))))</f>
        <v/>
      </c>
      <c r="AM34" s="81" t="str">
        <f t="shared" si="2"/>
        <v/>
      </c>
      <c r="AN34" s="81" t="str">
        <f>IF('Познавательное развитие'!V35="","",IF('Познавательное развитие'!V35&gt;1.5,"сформирован",IF('Познавательное развитие'!V35&lt;0.5,"не сформирован", "в стадии формирования")))</f>
        <v/>
      </c>
      <c r="AO34" s="81" t="str">
        <f>IF('Речевое развитие'!D34="","",IF('Речевое развитие'!D34&gt;1.5,"сформирован",IF('Речевое развитие'!D34&lt;0.5,"не сформирован", "в стадии формирования")))</f>
        <v/>
      </c>
      <c r="AP34" s="81" t="str">
        <f>IF('Речевое развитие'!E34="","",IF('Речевое развитие'!E34&gt;1.5,"сформирован",IF('Речевое развитие'!E34&lt;0.5,"не сформирован", "в стадии формирования")))</f>
        <v/>
      </c>
      <c r="AQ34" s="81" t="str">
        <f>IF('Речевое развитие'!F34="","",IF('Речевое развитие'!F34&gt;1.5,"сформирован",IF('Речевое развитие'!F34&lt;0.5,"не сформирован", "в стадии формирования")))</f>
        <v/>
      </c>
      <c r="AR34" s="81" t="str">
        <f>IF('Речевое развитие'!G34="","",IF('Речевое развитие'!G34&gt;1.5,"сформирован",IF('Речевое развитие'!G34&lt;0.5,"не сформирован", "в стадии формирования")))</f>
        <v/>
      </c>
      <c r="AS34" s="81" t="str">
        <f>IF('Речевое развитие'!J34="","",IF('Речевое развитие'!J34&gt;1.5,"сформирован",IF('Речевое развитие'!J34&lt;0.5,"не сформирован", "в стадии формирования")))</f>
        <v/>
      </c>
      <c r="AT34" s="81" t="str">
        <f>IF('Речевое развитие'!M34="","",IF('Речевое развитие'!M34&gt;1.5,"сформирован",IF('Речевое развитие'!M34&lt;0.5,"не сформирован", "в стадии формирования")))</f>
        <v/>
      </c>
      <c r="AU34" s="134" t="str">
        <f>IF('Познавательное развитие'!V35="","",IF('Речевое развитие'!D34="","",IF('Речевое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развитие'!E34+'Речевое развитие'!F34+'Речевое развитие'!G34+'Речевое развитие'!J34+'Речевое развитие'!M34)/7)))))))</f>
        <v/>
      </c>
      <c r="AV34" s="81" t="str">
        <f t="shared" si="3"/>
        <v/>
      </c>
      <c r="AW34" s="97" t="str">
        <f>IF('Художественно-эстетическое разв'!M35="","",IF('Художественно-эстетическое разв'!M35&gt;1.5,"сформирован",IF('Художественно-эстетическое разв'!M35&lt;0.5,"не сформирован", "в стадии формирования")))</f>
        <v/>
      </c>
      <c r="AX34" s="97" t="str">
        <f>IF('Художественно-эстетическое разв'!N35="","",IF('Художественно-эстетическое разв'!N35&gt;1.5,"сформирован",IF('Художественно-эстетическое разв'!N35&lt;0.5,"не сформирован", "в стадии формирования")))</f>
        <v/>
      </c>
      <c r="AY34" s="165" t="str">
        <f>IF('Художественно-эстетическое разв'!V35="","",IF('Художественно-эстетическое разв'!V35&gt;1.5,"сформирован",IF('Художественно-эстетическое разв'!V35&lt;0.5,"не сформирован", "в стадии формирования")))</f>
        <v/>
      </c>
      <c r="AZ34" s="97" t="str">
        <f>IF('Физическое развитие'!D34="","",IF('Физическое развитие'!D34&gt;1.5,"сформирован",IF('Физическое развитие'!D34&lt;0.5,"не сформирован", "в стадии формирования")))</f>
        <v/>
      </c>
      <c r="BA34" s="97" t="str">
        <f>IF('Физическое развитие'!E34="","",IF('Физическое развитие'!E34&gt;1.5,"сформирован",IF('Физическое развитие'!E34&lt;0.5,"не сформирован", "в стадии формирования")))</f>
        <v/>
      </c>
      <c r="BB34" s="97" t="str">
        <f>IF('Физическое развитие'!F34="","",IF('Физическое развитие'!F34&gt;1.5,"сформирован",IF('Физическое развитие'!F34&lt;0.5,"не сформирован", "в стадии формирования")))</f>
        <v/>
      </c>
      <c r="BC34" s="97" t="str">
        <f>IF('Физическое развитие'!G34="","",IF('Физическое развитие'!G34&gt;1.5,"сформирован",IF('Физическое развитие'!G34&lt;0.5,"не сформирован", "в стадии формирования")))</f>
        <v/>
      </c>
      <c r="BD34" s="97" t="str">
        <f>IF('Физическое развитие'!H34="","",IF('Физическое развитие'!H34&gt;1.5,"сформирован",IF('Физическое развитие'!H34&lt;0.5,"не сформирован", "в стадии формирования")))</f>
        <v/>
      </c>
      <c r="BE34" s="97" t="str">
        <f>IF('Физическое развитие'!I34="","",IF('Физическое развитие'!I34&gt;1.5,"сформирован",IF('Физическое развитие'!I34&lt;0.5,"не сформирован", "в стадии формирования")))</f>
        <v/>
      </c>
      <c r="BF34" s="97" t="str">
        <f>IF('Физическое развитие'!J34="","",IF('Физическое развитие'!J34&gt;1.5,"сформирован",IF('Физическое развитие'!J34&lt;0.5,"не сформирован", "в стадии формирования")))</f>
        <v/>
      </c>
      <c r="BG34" s="97" t="str">
        <f>IF('Физическое развитие'!K34="","",IF('Физическое развитие'!K34&gt;1.5,"сформирован",IF('Физическое развитие'!K34&lt;0.5,"не сформирован", "в стадии формирования")))</f>
        <v/>
      </c>
      <c r="BH34" s="97" t="str">
        <f>IF('Физическое развитие'!L34="","",IF('Физическое развитие'!L34&gt;1.5,"сформирован",IF('Физическое развитие'!L34&lt;0.5,"не сформирован", "в стадии формирования")))</f>
        <v/>
      </c>
      <c r="BI34" s="134"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развитие'!M34)/12))))))))))))</f>
        <v/>
      </c>
      <c r="BJ34" s="81" t="str">
        <f t="shared" si="4"/>
        <v/>
      </c>
      <c r="BK34" s="81"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BL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M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BN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BO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BP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BQ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BR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BS34" s="81" t="str">
        <f>IF('Физическое развитие'!L34="","",IF('Физическое развитие'!L34&gt;1.5,"сформирован",IF('Физическое развитие'!L34&lt;0.5,"не сформирован", "в стадии формирования")))</f>
        <v/>
      </c>
      <c r="BT34" s="81" t="str">
        <f>IF('Физическое развитие'!M34="","",IF('Физическое развитие'!M34&gt;1.5,"сформирован",IF('Физическое развитие'!M34&lt;0.5,"не сформирован", "в стадии формирования")))</f>
        <v/>
      </c>
      <c r="BU34" s="81" t="str">
        <f>IF('Физическое развитие'!N34="","",IF('Физическое развитие'!N34&gt;1.5,"сформирован",IF('Физическое развитие'!N34&lt;0.5,"не сформирован", "в стадии формирования")))</f>
        <v/>
      </c>
      <c r="BV34" s="81" t="str">
        <f>IF('Физическое развитие'!O34="","",IF('Физическое развитие'!O34&gt;1.5,"сформирован",IF('Физическое развитие'!O34&lt;0.5,"не сформирован", "в стадии формирования")))</f>
        <v/>
      </c>
      <c r="BW34" s="134" t="str">
        <f>IF('Социально-коммуникативное разви'!D35="","",IF('Социально-коммуникативное разви'!G35="","",IF('Социально-коммуникативное разви'!K35="","",IF('Социально-коммуникативное разви'!M35="","",IF('Социально-коммуникативное разви'!X35="","",IF('Социально-коммуникативное разви'!Y35="","",IF('Социально-коммуникативное разви'!Z35="","",IF('Социально-коммуникативное разви'!AA35="","",IF('Физическое развитие'!L34="","",IF('Физическое развитие'!P34="","",IF('Физическое развитие'!Q34="","",IF('Физическое развитие'!R34="","",('Социально-коммуникативное разви'!D35+'Социально-коммуникативное разви'!G35+'Социально-коммуникативное разви'!K35+'Социально-коммуникативное разви'!M35+'Социально-коммуникативное разви'!X35+'Социально-коммуникативное разви'!Y35+'Социально-коммуникативное разви'!Z35+'Социально-коммуникативное разви'!AA35+'Физическое развитие'!L34+'Физическое развитие'!P34+'Физическое развитие'!Q34+'Физическое развитие'!R34)/12))))))))))))</f>
        <v/>
      </c>
      <c r="BX34" s="81" t="str">
        <f t="shared" si="5"/>
        <v/>
      </c>
      <c r="BY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Z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A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CB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CC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C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C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C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CG34" s="81" t="str">
        <f>IF('Познавательное развитие'!D35="","",IF('Познавательное развитие'!D35&gt;1.5,"сформирован",IF('Познавательное развитие'!D35&lt;0.5,"не сформирован", "в стадии формирования")))</f>
        <v/>
      </c>
      <c r="CH34" s="81" t="str">
        <f>IF('Познавательное развитие'!E35="","",IF('Познавательное развитие'!E35&gt;1.5,"сформирован",IF('Познавательное развитие'!E35&lt;0.5,"не сформирован", "в стадии формирования")))</f>
        <v/>
      </c>
      <c r="CI34" s="81" t="str">
        <f>IF('Познавательное развитие'!F35="","",IF('Познавательное развитие'!F35&gt;1.5,"сформирован",IF('Познавательное развитие'!F35&lt;0.5,"не сформирован", "в стадии формирования")))</f>
        <v/>
      </c>
      <c r="CJ34" s="81" t="str">
        <f>IF('Познавательное развитие'!G35="","",IF('Познавательное развитие'!G35&gt;1.5,"сформирован",IF('Познавательное развитие'!G35&lt;0.5,"не сформирован", "в стадии формирования")))</f>
        <v/>
      </c>
      <c r="CK34" s="81" t="str">
        <f>IF('Познавательное развитие'!H35="","",IF('Познавательное развитие'!H35&gt;1.5,"сформирован",IF('Познавательное развитие'!H35&lt;0.5,"не сформирован", "в стадии формирования")))</f>
        <v/>
      </c>
      <c r="CL34" s="81" t="str">
        <f>IF('Познавательное развитие'!I35="","",IF('Познавательное развитие'!I35&gt;1.5,"сформирован",IF('Познавательное развитие'!I35&lt;0.5,"не сформирован", "в стадии формирования")))</f>
        <v/>
      </c>
      <c r="CM34" s="81" t="str">
        <f>IF('Познавательное развитие'!J35="","",IF('Познавательное развитие'!J35&gt;1.5,"сформирован",IF('Познавательное развитие'!J35&lt;0.5,"не сформирован", "в стадии формирования")))</f>
        <v/>
      </c>
      <c r="CN34" s="81" t="str">
        <f>IF('Познавательное развитие'!K35="","",IF('Познавательное развитие'!K35&gt;1.5,"сформирован",IF('Познавательное развитие'!K35&lt;0.5,"не сформирован", "в стадии формирования")))</f>
        <v/>
      </c>
      <c r="CO34" s="81" t="str">
        <f>IF('Познавательное развитие'!L35="","",IF('Познавательное развитие'!L35&gt;1.5,"сформирован",IF('Познавательное развитие'!L35&lt;0.5,"не сформирован", "в стадии формирования")))</f>
        <v/>
      </c>
      <c r="CP34" s="81" t="str">
        <f>IF('Познавательное развитие'!M35="","",IF('Познавательное развитие'!M35&gt;1.5,"сформирован",IF('Познавательное развитие'!M35&lt;0.5,"не сформирован", "в стадии формирования")))</f>
        <v/>
      </c>
      <c r="CQ34" s="81" t="str">
        <f>IF('Познавательное развитие'!N35="","",IF('Познавательное развитие'!N35&gt;1.5,"сформирован",IF('Познавательное развитие'!N35&lt;0.5,"не сформирован", "в стадии формирования")))</f>
        <v/>
      </c>
      <c r="CR34" s="81" t="str">
        <f>IF('Познавательное развитие'!O35="","",IF('Познавательное развитие'!O35&gt;1.5,"сформирован",IF('Познавательное развитие'!O35&lt;0.5,"не сформирован", "в стадии формирования")))</f>
        <v/>
      </c>
      <c r="CS34" s="81" t="str">
        <f>IF('Познавательное развитие'!P35="","",IF('Познавательное развитие'!P35&gt;1.5,"сформирован",IF('Познавательное развитие'!P35&lt;0.5,"не сформирован", "в стадии формирования")))</f>
        <v/>
      </c>
      <c r="CT34" s="81" t="str">
        <f>IF('Познавательное развитие'!Q35="","",IF('Познавательное развитие'!Q35&gt;1.5,"сформирован",IF('Познавательное развитие'!Q35&lt;0.5,"не сформирован", "в стадии формирования")))</f>
        <v/>
      </c>
      <c r="CU34" s="81" t="str">
        <f>IF('Речевое развитие'!J34="","",IF('Речевое развитие'!J34&gt;1.5,"сформирован",IF('Речевое развитие'!J34&lt;0.5,"не сформирован", "в стадии формирования")))</f>
        <v/>
      </c>
      <c r="CV34" s="81" t="str">
        <f>IF('Речевое развитие'!K34="","",IF('Речевое развитие'!K34&gt;1.5,"сформирован",IF('Речевое развитие'!K34&lt;0.5,"не сформирован", "в стадии формирования")))</f>
        <v/>
      </c>
      <c r="CW34" s="81" t="str">
        <f>IF('Речевое развитие'!L34="","",IF('Речевое развитие'!L34&gt;1.5,"сформирован",IF('Речевое развитие'!L34&lt;0.5,"не сформирован", "в стадии формирования")))</f>
        <v/>
      </c>
      <c r="CX34" s="165"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CY34" s="134"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разв'!AA35)/26))))))))))))))))))))))))))</f>
        <v/>
      </c>
      <c r="CZ34" s="81" t="str">
        <f t="shared" si="6"/>
        <v/>
      </c>
      <c r="EL34" s="90"/>
    </row>
    <row r="35" spans="1:142">
      <c r="A35" s="295">
        <f>список!A33</f>
        <v>32</v>
      </c>
      <c r="B35" s="163" t="str">
        <f>IF(список!B33="","",список!B33)</f>
        <v/>
      </c>
      <c r="C35" s="81">
        <f>IF(список!C33="","",список!C33)</f>
        <v>0</v>
      </c>
      <c r="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G35" s="81"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H35" s="81"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I35" s="81" t="str">
        <f>IF('Познавательное развитие'!J36="","",IF('Познавательное развитие'!J36&gt;1.5,"сформирован",IF('Познавательное развитие'!J36&lt;0.5,"не сформирован", "в стадии формирования")))</f>
        <v/>
      </c>
      <c r="J35" s="81" t="str">
        <f>IF('Познавательное развитие'!K36="","",IF('Познавательное развитие'!K36&gt;1.5,"сформирован",IF('Познавательное развитие'!K36&lt;0.5,"не сформирован", "в стадии формирования")))</f>
        <v/>
      </c>
      <c r="K35" s="81" t="str">
        <f>IF('Познавательное развитие'!N36="","",IF('Познавательное развитие'!N36&gt;1.5,"сформирован",IF('Познавательное развитие'!N36&lt;0.5,"не сформирован", "в стадии формирования")))</f>
        <v/>
      </c>
      <c r="L35" s="81" t="str">
        <f>IF('Познавательное развитие'!O36="","",IF('Познавательное развитие'!O36&gt;1.5,"сформирован",IF('Познавательное развитие'!O36&lt;0.5,"не сформирован", "в стадии формирования")))</f>
        <v/>
      </c>
      <c r="M35" s="81" t="str">
        <f>IF('Познавательное развитие'!U36="","",IF('Познавательное развитие'!U36&gt;1.5,"сформирован",IF('Познавательное развитие'!U36&lt;0.5,"не сформирован", "в стадии формирования")))</f>
        <v/>
      </c>
      <c r="N35" s="81" t="str">
        <f>IF('Речевое развитие'!G35="","",IF('Речевое развитие'!G35&gt;1.5,"сформирован",IF('Речевое развитие'!G35&lt;0.5,"не сформирован", "в стадии формирования")))</f>
        <v/>
      </c>
      <c r="O35" s="81"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P35" s="134"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разв'!D36)/12))))))))))))</f>
        <v/>
      </c>
      <c r="Q35" s="81" t="str">
        <f t="shared" si="0"/>
        <v/>
      </c>
      <c r="R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S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T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U35" s="81"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V35" s="81"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W35" s="81"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X35" s="81"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Y35" s="81" t="str">
        <f>IF('Познавательное развитие'!T36="","",IF('Познавательное развитие'!T36&gt;1.5,"сформирован",IF('Познавательное развитие'!T36&lt;0.5,"не сформирован", "в стадии формирования")))</f>
        <v/>
      </c>
      <c r="Z35" s="81" t="str">
        <f>IF('Речевое развитие'!G35="","",IF('Речевое развитие'!G35&gt;1.5,"сформирован",IF('Речевое развитие'!G35&lt;0.5,"не сформирован", "в стадии формирования")))</f>
        <v/>
      </c>
      <c r="AA35" s="134"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разви'!U36+'Познавательное развитие'!T36+'Речевое развитие'!G35)/9)))))))))</f>
        <v/>
      </c>
      <c r="AB35" s="81" t="str">
        <f t="shared" si="1"/>
        <v/>
      </c>
      <c r="AC35" s="81"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AD35" s="81" t="str">
        <f>IF('Познавательное развитие'!P36="","",IF('Познавательное развитие'!P36&gt;1.5,"сформирован",IF('Познавательное развитие'!P36&lt;0.5,"не сформирован", "в стадии формирования")))</f>
        <v/>
      </c>
      <c r="AE35" s="81" t="str">
        <f>IF('Речевое развитие'!F35="","",IF('Речевое развитие'!F35&gt;1.5,"сформирован",IF('Речевое развитие'!GG35&lt;0.5,"не сформирован", "в стадии формирования")))</f>
        <v/>
      </c>
      <c r="AF35" s="81" t="str">
        <f>IF('Речевое развитие'!G35="","",IF('Речевое развитие'!G35&gt;1.5,"сформирован",IF('Речевое развитие'!GH35&lt;0.5,"не сформирован", "в стадии формирования")))</f>
        <v/>
      </c>
      <c r="AG35" s="81" t="str">
        <f>IF('Речевое развитие'!M35="","",IF('Речевое развитие'!M35&gt;1.5,"сформирован",IF('Речевое развитие'!M35&lt;0.5,"не сформирован", "в стадии формирования")))</f>
        <v/>
      </c>
      <c r="AH35" s="81" t="str">
        <f>IF('Речевое развитие'!N35="","",IF('Речевое развитие'!N35&gt;1.5,"сформирован",IF('Речевое развитие'!N35&lt;0.5,"не сформирован", "в стадии формирования")))</f>
        <v/>
      </c>
      <c r="AI35" s="81"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AJ35" s="81"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AK35" s="81" t="str">
        <f>IF('Художественно-эстетическое разв'!AB36="","",IF('Художественно-эстетическое разв'!AB36&gt;1.5,"сформирован",IF('Художественно-эстетическое разв'!AB36&lt;0.5,"не сформирован", "в стадии формирования")))</f>
        <v/>
      </c>
      <c r="AL35" s="164"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разв'!AB36)/9)))))))))</f>
        <v/>
      </c>
      <c r="AM35" s="81" t="str">
        <f t="shared" si="2"/>
        <v/>
      </c>
      <c r="AN35" s="81" t="str">
        <f>IF('Познавательное развитие'!V36="","",IF('Познавательное развитие'!V36&gt;1.5,"сформирован",IF('Познавательное развитие'!V36&lt;0.5,"не сформирован", "в стадии формирования")))</f>
        <v/>
      </c>
      <c r="AO35" s="81" t="str">
        <f>IF('Речевое развитие'!D35="","",IF('Речевое развитие'!D35&gt;1.5,"сформирован",IF('Речевое развитие'!D35&lt;0.5,"не сформирован", "в стадии формирования")))</f>
        <v/>
      </c>
      <c r="AP35" s="81" t="str">
        <f>IF('Речевое развитие'!E35="","",IF('Речевое развитие'!E35&gt;1.5,"сформирован",IF('Речевое развитие'!E35&lt;0.5,"не сформирован", "в стадии формирования")))</f>
        <v/>
      </c>
      <c r="AQ35" s="81" t="str">
        <f>IF('Речевое развитие'!F35="","",IF('Речевое развитие'!F35&gt;1.5,"сформирован",IF('Речевое развитие'!F35&lt;0.5,"не сформирован", "в стадии формирования")))</f>
        <v/>
      </c>
      <c r="AR35" s="81" t="str">
        <f>IF('Речевое развитие'!G35="","",IF('Речевое развитие'!G35&gt;1.5,"сформирован",IF('Речевое развитие'!G35&lt;0.5,"не сформирован", "в стадии формирования")))</f>
        <v/>
      </c>
      <c r="AS35" s="81" t="str">
        <f>IF('Речевое развитие'!J35="","",IF('Речевое развитие'!J35&gt;1.5,"сформирован",IF('Речевое развитие'!J35&lt;0.5,"не сформирован", "в стадии формирования")))</f>
        <v/>
      </c>
      <c r="AT35" s="81" t="str">
        <f>IF('Речевое развитие'!M35="","",IF('Речевое развитие'!M35&gt;1.5,"сформирован",IF('Речевое развитие'!M35&lt;0.5,"не сформирован", "в стадии формирования")))</f>
        <v/>
      </c>
      <c r="AU35" s="134" t="str">
        <f>IF('Познавательное развитие'!V36="","",IF('Речевое развитие'!D35="","",IF('Речевое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развитие'!E35+'Речевое развитие'!F35+'Речевое развитие'!G35+'Речевое развитие'!J35+'Речевое развитие'!M35)/7)))))))</f>
        <v/>
      </c>
      <c r="AV35" s="81" t="str">
        <f t="shared" si="3"/>
        <v/>
      </c>
      <c r="AW35" s="97" t="str">
        <f>IF('Художественно-эстетическое разв'!M36="","",IF('Художественно-эстетическое разв'!M36&gt;1.5,"сформирован",IF('Художественно-эстетическое разв'!M36&lt;0.5,"не сформирован", "в стадии формирования")))</f>
        <v/>
      </c>
      <c r="AX35" s="97" t="str">
        <f>IF('Художественно-эстетическое разв'!N36="","",IF('Художественно-эстетическое разв'!N36&gt;1.5,"сформирован",IF('Художественно-эстетическое разв'!N36&lt;0.5,"не сформирован", "в стадии формирования")))</f>
        <v/>
      </c>
      <c r="AY35" s="165" t="str">
        <f>IF('Художественно-эстетическое разв'!V36="","",IF('Художественно-эстетическое разв'!V36&gt;1.5,"сформирован",IF('Художественно-эстетическое разв'!V36&lt;0.5,"не сформирован", "в стадии формирования")))</f>
        <v/>
      </c>
      <c r="AZ35" s="97" t="str">
        <f>IF('Физическое развитие'!D35="","",IF('Физическое развитие'!D35&gt;1.5,"сформирован",IF('Физическое развитие'!D35&lt;0.5,"не сформирован", "в стадии формирования")))</f>
        <v/>
      </c>
      <c r="BA35" s="97" t="str">
        <f>IF('Физическое развитие'!E35="","",IF('Физическое развитие'!E35&gt;1.5,"сформирован",IF('Физическое развитие'!E35&lt;0.5,"не сформирован", "в стадии формирования")))</f>
        <v/>
      </c>
      <c r="BB35" s="97" t="str">
        <f>IF('Физическое развитие'!F35="","",IF('Физическое развитие'!F35&gt;1.5,"сформирован",IF('Физическое развитие'!F35&lt;0.5,"не сформирован", "в стадии формирования")))</f>
        <v/>
      </c>
      <c r="BC35" s="97" t="str">
        <f>IF('Физическое развитие'!G35="","",IF('Физическое развитие'!G35&gt;1.5,"сформирован",IF('Физическое развитие'!G35&lt;0.5,"не сформирован", "в стадии формирования")))</f>
        <v/>
      </c>
      <c r="BD35" s="97" t="str">
        <f>IF('Физическое развитие'!H35="","",IF('Физическое развитие'!H35&gt;1.5,"сформирован",IF('Физическое развитие'!H35&lt;0.5,"не сформирован", "в стадии формирования")))</f>
        <v/>
      </c>
      <c r="BE35" s="97" t="str">
        <f>IF('Физическое развитие'!I35="","",IF('Физическое развитие'!I35&gt;1.5,"сформирован",IF('Физическое развитие'!I35&lt;0.5,"не сформирован", "в стадии формирования")))</f>
        <v/>
      </c>
      <c r="BF35" s="97" t="str">
        <f>IF('Физическое развитие'!J35="","",IF('Физическое развитие'!J35&gt;1.5,"сформирован",IF('Физическое развитие'!J35&lt;0.5,"не сформирован", "в стадии формирования")))</f>
        <v/>
      </c>
      <c r="BG35" s="97" t="str">
        <f>IF('Физическое развитие'!K35="","",IF('Физическое развитие'!K35&gt;1.5,"сформирован",IF('Физическое развитие'!K35&lt;0.5,"не сформирован", "в стадии формирования")))</f>
        <v/>
      </c>
      <c r="BH35" s="97" t="str">
        <f>IF('Физическое развитие'!L35="","",IF('Физическое развитие'!L35&gt;1.5,"сформирован",IF('Физическое развитие'!L35&lt;0.5,"не сформирован", "в стадии формирования")))</f>
        <v/>
      </c>
      <c r="BI35" s="134"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развитие'!M35)/12))))))))))))</f>
        <v/>
      </c>
      <c r="BJ35" s="81" t="str">
        <f t="shared" si="4"/>
        <v/>
      </c>
      <c r="BK35" s="81"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BL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M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BN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BO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BP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BQ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BR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BS35" s="81" t="str">
        <f>IF('Физическое развитие'!L35="","",IF('Физическое развитие'!L35&gt;1.5,"сформирован",IF('Физическое развитие'!L35&lt;0.5,"не сформирован", "в стадии формирования")))</f>
        <v/>
      </c>
      <c r="BT35" s="81" t="str">
        <f>IF('Физическое развитие'!M35="","",IF('Физическое развитие'!M35&gt;1.5,"сформирован",IF('Физическое развитие'!M35&lt;0.5,"не сформирован", "в стадии формирования")))</f>
        <v/>
      </c>
      <c r="BU35" s="81" t="str">
        <f>IF('Физическое развитие'!N35="","",IF('Физическое развитие'!N35&gt;1.5,"сформирован",IF('Физическое развитие'!N35&lt;0.5,"не сформирован", "в стадии формирования")))</f>
        <v/>
      </c>
      <c r="BV35" s="81" t="str">
        <f>IF('Физическое развитие'!O35="","",IF('Физическое развитие'!O35&gt;1.5,"сформирован",IF('Физическое развитие'!O35&lt;0.5,"не сформирован", "в стадии формирования")))</f>
        <v/>
      </c>
      <c r="BW35" s="134" t="str">
        <f>IF('Социально-коммуникативное разви'!D36="","",IF('Социально-коммуникативное разви'!G36="","",IF('Социально-коммуникативное разви'!K36="","",IF('Социально-коммуникативное разви'!M36="","",IF('Социально-коммуникативное разви'!X36="","",IF('Социально-коммуникативное разви'!Y36="","",IF('Социально-коммуникативное разви'!Z36="","",IF('Социально-коммуникативное разви'!AA36="","",IF('Физическое развитие'!L35="","",IF('Физическое развитие'!P35="","",IF('Физическое развитие'!Q35="","",IF('Физическое развитие'!R35="","",('Социально-коммуникативное разви'!D36+'Социально-коммуникативное разви'!G36+'Социально-коммуникативное разви'!K36+'Социально-коммуникативное разви'!M36+'Социально-коммуникативное разви'!X36+'Социально-коммуникативное разви'!Y36+'Социально-коммуникативное разви'!Z36+'Социально-коммуникативное разви'!AA36+'Физическое развитие'!L35+'Физическое развитие'!P35+'Физическое развитие'!Q35+'Физическое развитие'!R35)/12))))))))))))</f>
        <v/>
      </c>
      <c r="BX35" s="81" t="str">
        <f t="shared" si="5"/>
        <v/>
      </c>
      <c r="BY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Z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A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CB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CC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C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C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C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CG35" s="81" t="str">
        <f>IF('Познавательное развитие'!D36="","",IF('Познавательное развитие'!D36&gt;1.5,"сформирован",IF('Познавательное развитие'!D36&lt;0.5,"не сформирован", "в стадии формирования")))</f>
        <v/>
      </c>
      <c r="CH35" s="81" t="str">
        <f>IF('Познавательное развитие'!E36="","",IF('Познавательное развитие'!E36&gt;1.5,"сформирован",IF('Познавательное развитие'!E36&lt;0.5,"не сформирован", "в стадии формирования")))</f>
        <v/>
      </c>
      <c r="CI35" s="81" t="str">
        <f>IF('Познавательное развитие'!F36="","",IF('Познавательное развитие'!F36&gt;1.5,"сформирован",IF('Познавательное развитие'!F36&lt;0.5,"не сформирован", "в стадии формирования")))</f>
        <v/>
      </c>
      <c r="CJ35" s="81" t="str">
        <f>IF('Познавательное развитие'!G36="","",IF('Познавательное развитие'!G36&gt;1.5,"сформирован",IF('Познавательное развитие'!G36&lt;0.5,"не сформирован", "в стадии формирования")))</f>
        <v/>
      </c>
      <c r="CK35" s="81" t="str">
        <f>IF('Познавательное развитие'!H36="","",IF('Познавательное развитие'!H36&gt;1.5,"сформирован",IF('Познавательное развитие'!H36&lt;0.5,"не сформирован", "в стадии формирования")))</f>
        <v/>
      </c>
      <c r="CL35" s="81" t="str">
        <f>IF('Познавательное развитие'!I36="","",IF('Познавательное развитие'!I36&gt;1.5,"сформирован",IF('Познавательное развитие'!I36&lt;0.5,"не сформирован", "в стадии формирования")))</f>
        <v/>
      </c>
      <c r="CM35" s="81" t="str">
        <f>IF('Познавательное развитие'!J36="","",IF('Познавательное развитие'!J36&gt;1.5,"сформирован",IF('Познавательное развитие'!J36&lt;0.5,"не сформирован", "в стадии формирования")))</f>
        <v/>
      </c>
      <c r="CN35" s="81" t="str">
        <f>IF('Познавательное развитие'!K36="","",IF('Познавательное развитие'!K36&gt;1.5,"сформирован",IF('Познавательное развитие'!K36&lt;0.5,"не сформирован", "в стадии формирования")))</f>
        <v/>
      </c>
      <c r="CO35" s="81" t="str">
        <f>IF('Познавательное развитие'!L36="","",IF('Познавательное развитие'!L36&gt;1.5,"сформирован",IF('Познавательное развитие'!L36&lt;0.5,"не сформирован", "в стадии формирования")))</f>
        <v/>
      </c>
      <c r="CP35" s="81" t="str">
        <f>IF('Познавательное развитие'!M36="","",IF('Познавательное развитие'!M36&gt;1.5,"сформирован",IF('Познавательное развитие'!M36&lt;0.5,"не сформирован", "в стадии формирования")))</f>
        <v/>
      </c>
      <c r="CQ35" s="81" t="str">
        <f>IF('Познавательное развитие'!N36="","",IF('Познавательное развитие'!N36&gt;1.5,"сформирован",IF('Познавательное развитие'!N36&lt;0.5,"не сформирован", "в стадии формирования")))</f>
        <v/>
      </c>
      <c r="CR35" s="81" t="str">
        <f>IF('Познавательное развитие'!O36="","",IF('Познавательное развитие'!O36&gt;1.5,"сформирован",IF('Познавательное развитие'!O36&lt;0.5,"не сформирован", "в стадии формирования")))</f>
        <v/>
      </c>
      <c r="CS35" s="81" t="str">
        <f>IF('Познавательное развитие'!P36="","",IF('Познавательное развитие'!P36&gt;1.5,"сформирован",IF('Познавательное развитие'!P36&lt;0.5,"не сформирован", "в стадии формирования")))</f>
        <v/>
      </c>
      <c r="CT35" s="81" t="str">
        <f>IF('Познавательное развитие'!Q36="","",IF('Познавательное развитие'!Q36&gt;1.5,"сформирован",IF('Познавательное развитие'!Q36&lt;0.5,"не сформирован", "в стадии формирования")))</f>
        <v/>
      </c>
      <c r="CU35" s="81" t="str">
        <f>IF('Речевое развитие'!J35="","",IF('Речевое развитие'!J35&gt;1.5,"сформирован",IF('Речевое развитие'!J35&lt;0.5,"не сформирован", "в стадии формирования")))</f>
        <v/>
      </c>
      <c r="CV35" s="81" t="str">
        <f>IF('Речевое развитие'!K35="","",IF('Речевое развитие'!K35&gt;1.5,"сформирован",IF('Речевое развитие'!K35&lt;0.5,"не сформирован", "в стадии формирования")))</f>
        <v/>
      </c>
      <c r="CW35" s="81" t="str">
        <f>IF('Речевое развитие'!L35="","",IF('Речевое развитие'!L35&gt;1.5,"сформирован",IF('Речевое развитие'!L35&lt;0.5,"не сформирован", "в стадии формирования")))</f>
        <v/>
      </c>
      <c r="CX35" s="165"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CY35" s="134"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разв'!AA36)/26))))))))))))))))))))))))))</f>
        <v/>
      </c>
      <c r="CZ35" s="81" t="str">
        <f t="shared" si="6"/>
        <v/>
      </c>
      <c r="EL35" s="90"/>
    </row>
    <row r="36" spans="1:142">
      <c r="A36" s="295">
        <f>список!A34</f>
        <v>33</v>
      </c>
      <c r="B36" s="163" t="str">
        <f>IF(список!B34="","",список!B34)</f>
        <v/>
      </c>
      <c r="C36" s="81">
        <f>IF(список!C34="","",список!C34)</f>
        <v>0</v>
      </c>
      <c r="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G36" s="81"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H36" s="81"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I36" s="81" t="str">
        <f>IF('Познавательное развитие'!J37="","",IF('Познавательное развитие'!J37&gt;1.5,"сформирован",IF('Познавательное развитие'!J37&lt;0.5,"не сформирован", "в стадии формирования")))</f>
        <v/>
      </c>
      <c r="J36" s="81" t="str">
        <f>IF('Познавательное развитие'!K37="","",IF('Познавательное развитие'!K37&gt;1.5,"сформирован",IF('Познавательное развитие'!K37&lt;0.5,"не сформирован", "в стадии формирования")))</f>
        <v/>
      </c>
      <c r="K36" s="81" t="str">
        <f>IF('Познавательное развитие'!N37="","",IF('Познавательное развитие'!N37&gt;1.5,"сформирован",IF('Познавательное развитие'!N37&lt;0.5,"не сформирован", "в стадии формирования")))</f>
        <v/>
      </c>
      <c r="L36" s="81" t="str">
        <f>IF('Познавательное развитие'!O37="","",IF('Познавательное развитие'!O37&gt;1.5,"сформирован",IF('Познавательное развитие'!O37&lt;0.5,"не сформирован", "в стадии формирования")))</f>
        <v/>
      </c>
      <c r="M36" s="81" t="str">
        <f>IF('Познавательное развитие'!U37="","",IF('Познавательное развитие'!U37&gt;1.5,"сформирован",IF('Познавательное развитие'!U37&lt;0.5,"не сформирован", "в стадии формирования")))</f>
        <v/>
      </c>
      <c r="N36" s="81" t="str">
        <f>IF('Речевое развитие'!G36="","",IF('Речевое развитие'!G36&gt;1.5,"сформирован",IF('Речевое развитие'!G36&lt;0.5,"не сформирован", "в стадии формирования")))</f>
        <v/>
      </c>
      <c r="O36" s="81"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P36" s="134"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6" s="81" t="str">
        <f t="shared" si="0"/>
        <v/>
      </c>
      <c r="R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S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T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U36" s="81"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V36" s="81"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W36" s="81"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X36" s="81"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Y36" s="81" t="str">
        <f>IF('Познавательное развитие'!T37="","",IF('Познавательное развитие'!T37&gt;1.5,"сформирован",IF('Познавательное развитие'!T37&lt;0.5,"не сформирован", "в стадии формирования")))</f>
        <v/>
      </c>
      <c r="Z36" s="81" t="str">
        <f>IF('Речевое развитие'!G36="","",IF('Речевое развитие'!G36&gt;1.5,"сформирован",IF('Речевое развитие'!G36&lt;0.5,"не сформирован", "в стадии формирования")))</f>
        <v/>
      </c>
      <c r="AA36" s="134" t="str">
        <f>IF('Социально-коммуникативное разви'!H37="","",IF('Социально-коммуникативное разви'!K37="","",IF('Социально-коммуникативное разви'!L37="","",IF('Социально-коммуникативное разви'!M37="","",IF('Социально-коммуникативное разви'!S37="","",IF('Социально-коммуникативное разви'!T37="","",IF('Социально-коммуникативное разви'!U37="","",IF('Познавательное развитие'!T37="","",IF('Речевое развитие'!G36="","",('Социально-коммуникативное разви'!H37+'Социально-коммуникативное разви'!K37+'Социально-коммуникативное разви'!L37+'Социально-коммуникативное разви'!M37+'Социально-коммуникативное разви'!S37+'Социально-коммуникативное разви'!T37++'Социально-коммуникативное разви'!U37+'Познавательное развитие'!T37+'Речевое развитие'!G36)/9)))))))))</f>
        <v/>
      </c>
      <c r="AB36" s="81" t="str">
        <f t="shared" si="1"/>
        <v/>
      </c>
      <c r="AC36" s="81"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AD36" s="81" t="str">
        <f>IF('Познавательное развитие'!P37="","",IF('Познавательное развитие'!P37&gt;1.5,"сформирован",IF('Познавательное развитие'!P37&lt;0.5,"не сформирован", "в стадии формирования")))</f>
        <v/>
      </c>
      <c r="AE36" s="81" t="str">
        <f>IF('Речевое развитие'!F36="","",IF('Речевое развитие'!F36&gt;1.5,"сформирован",IF('Речевое развитие'!GG36&lt;0.5,"не сформирован", "в стадии формирования")))</f>
        <v/>
      </c>
      <c r="AF36" s="81" t="str">
        <f>IF('Речевое развитие'!G36="","",IF('Речевое развитие'!G36&gt;1.5,"сформирован",IF('Речевое развитие'!GH36&lt;0.5,"не сформирован", "в стадии формирования")))</f>
        <v/>
      </c>
      <c r="AG36" s="81" t="str">
        <f>IF('Речевое развитие'!M36="","",IF('Речевое развитие'!M36&gt;1.5,"сформирован",IF('Речевое развитие'!M36&lt;0.5,"не сформирован", "в стадии формирования")))</f>
        <v/>
      </c>
      <c r="AH36" s="81" t="str">
        <f>IF('Речевое развитие'!N36="","",IF('Речевое развитие'!N36&gt;1.5,"сформирован",IF('Речевое развитие'!N36&lt;0.5,"не сформирован", "в стадии формирования")))</f>
        <v/>
      </c>
      <c r="AI36" s="81"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AJ36" s="81"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AK36" s="81" t="str">
        <f>IF('Художественно-эстетическое разв'!AB37="","",IF('Художественно-эстетическое разв'!AB37&gt;1.5,"сформирован",IF('Художественно-эстетическое разв'!AB37&lt;0.5,"не сформирован", "в стадии формирования")))</f>
        <v/>
      </c>
      <c r="AL36" s="164" t="str">
        <f>IF('Социально-коммуникативное разви'!P37="","",IF('Познавательное развитие'!P37="","",IF('Речевое развитие'!F36="","",IF('Речевое развитие'!G36="","",IF('Речевое развитие'!M36="","",IF('Речевое развитие'!N36="","",IF('Художественно-эстетическое разв'!E37="","",IF('Художественно-эстетическое разв'!H37="","",IF('Художественно-эстетическое разв'!AB37="","",('Социально-коммуникативное разви'!P37+'Познавательное развитие'!P37+'Речевое развитие'!F36+'Речевое развитие'!G36+'Речевое развитие'!M36+'Речевое развитие'!N36+'Художественно-эстетическое разв'!E37+'Художественно-эстетическое разв'!H37+'Художественно-эстетическое разв'!AB37)/9)))))))))</f>
        <v/>
      </c>
      <c r="AM36" s="81" t="str">
        <f t="shared" si="2"/>
        <v/>
      </c>
      <c r="AN36" s="81" t="str">
        <f>IF('Познавательное развитие'!V37="","",IF('Познавательное развитие'!V37&gt;1.5,"сформирован",IF('Познавательное развитие'!V37&lt;0.5,"не сформирован", "в стадии формирования")))</f>
        <v/>
      </c>
      <c r="AO36" s="81" t="str">
        <f>IF('Речевое развитие'!D36="","",IF('Речевое развитие'!D36&gt;1.5,"сформирован",IF('Речевое развитие'!D36&lt;0.5,"не сформирован", "в стадии формирования")))</f>
        <v/>
      </c>
      <c r="AP36" s="81" t="str">
        <f>IF('Речевое развитие'!E36="","",IF('Речевое развитие'!E36&gt;1.5,"сформирован",IF('Речевое развитие'!E36&lt;0.5,"не сформирован", "в стадии формирования")))</f>
        <v/>
      </c>
      <c r="AQ36" s="81" t="str">
        <f>IF('Речевое развитие'!F36="","",IF('Речевое развитие'!F36&gt;1.5,"сформирован",IF('Речевое развитие'!F36&lt;0.5,"не сформирован", "в стадии формирования")))</f>
        <v/>
      </c>
      <c r="AR36" s="81" t="str">
        <f>IF('Речевое развитие'!G36="","",IF('Речевое развитие'!G36&gt;1.5,"сформирован",IF('Речевое развитие'!G36&lt;0.5,"не сформирован", "в стадии формирования")))</f>
        <v/>
      </c>
      <c r="AS36" s="81" t="str">
        <f>IF('Речевое развитие'!J36="","",IF('Речевое развитие'!J36&gt;1.5,"сформирован",IF('Речевое развитие'!J36&lt;0.5,"не сформирован", "в стадии формирования")))</f>
        <v/>
      </c>
      <c r="AT36" s="81" t="str">
        <f>IF('Речевое развитие'!M36="","",IF('Речевое развитие'!M36&gt;1.5,"сформирован",IF('Речевое развитие'!M36&lt;0.5,"не сформирован", "в стадии формирования")))</f>
        <v/>
      </c>
      <c r="AU36" s="134" t="str">
        <f>IF('Познавательное развитие'!V37="","",IF('Речевое развитие'!D36="","",IF('Речевое развитие'!E36="","",IF('Речевое развитие'!F36="","",IF('Речевое развитие'!G36="","",IF('Речевое развитие'!J36="","",IF('Речевое развитие'!M36="","",('Познавательное развитие'!V37+'Речевое развитие'!D36+'Речевое развитие'!E36+'Речевое развитие'!F36+'Речевое развитие'!G36+'Речевое развитие'!J36+'Речевое развитие'!M36)/7)))))))</f>
        <v/>
      </c>
      <c r="AV36" s="81" t="str">
        <f t="shared" si="3"/>
        <v/>
      </c>
      <c r="AW36" s="97" t="str">
        <f>IF('Художественно-эстетическое разв'!M37="","",IF('Художественно-эстетическое разв'!M37&gt;1.5,"сформирован",IF('Художественно-эстетическое разв'!M37&lt;0.5,"не сформирован", "в стадии формирования")))</f>
        <v/>
      </c>
      <c r="AX36" s="97" t="str">
        <f>IF('Художественно-эстетическое разв'!N37="","",IF('Художественно-эстетическое разв'!N37&gt;1.5,"сформирован",IF('Художественно-эстетическое разв'!N37&lt;0.5,"не сформирован", "в стадии формирования")))</f>
        <v/>
      </c>
      <c r="AY36" s="165" t="str">
        <f>IF('Художественно-эстетическое разв'!V37="","",IF('Художественно-эстетическое разв'!V37&gt;1.5,"сформирован",IF('Художественно-эстетическое разв'!V37&lt;0.5,"не сформирован", "в стадии формирования")))</f>
        <v/>
      </c>
      <c r="AZ36" s="97" t="str">
        <f>IF('Физическое развитие'!D36="","",IF('Физическое развитие'!D36&gt;1.5,"сформирован",IF('Физическое развитие'!D36&lt;0.5,"не сформирован", "в стадии формирования")))</f>
        <v/>
      </c>
      <c r="BA36" s="97" t="str">
        <f>IF('Физическое развитие'!E36="","",IF('Физическое развитие'!E36&gt;1.5,"сформирован",IF('Физическое развитие'!E36&lt;0.5,"не сформирован", "в стадии формирования")))</f>
        <v/>
      </c>
      <c r="BB36" s="97" t="str">
        <f>IF('Физическое развитие'!F36="","",IF('Физическое развитие'!F36&gt;1.5,"сформирован",IF('Физическое развитие'!F36&lt;0.5,"не сформирован", "в стадии формирования")))</f>
        <v/>
      </c>
      <c r="BC36" s="97" t="str">
        <f>IF('Физическое развитие'!G36="","",IF('Физическое развитие'!G36&gt;1.5,"сформирован",IF('Физическое развитие'!G36&lt;0.5,"не сформирован", "в стадии формирования")))</f>
        <v/>
      </c>
      <c r="BD36" s="97" t="str">
        <f>IF('Физическое развитие'!H36="","",IF('Физическое развитие'!H36&gt;1.5,"сформирован",IF('Физическое развитие'!H36&lt;0.5,"не сформирован", "в стадии формирования")))</f>
        <v/>
      </c>
      <c r="BE36" s="97" t="str">
        <f>IF('Физическое развитие'!I36="","",IF('Физическое развитие'!I36&gt;1.5,"сформирован",IF('Физическое развитие'!I36&lt;0.5,"не сформирован", "в стадии формирования")))</f>
        <v/>
      </c>
      <c r="BF36" s="97" t="str">
        <f>IF('Физическое развитие'!J36="","",IF('Физическое развитие'!J36&gt;1.5,"сформирован",IF('Физическое развитие'!J36&lt;0.5,"не сформирован", "в стадии формирования")))</f>
        <v/>
      </c>
      <c r="BG36" s="97" t="str">
        <f>IF('Физическое развитие'!K36="","",IF('Физическое развитие'!K36&gt;1.5,"сформирован",IF('Физическое развитие'!K36&lt;0.5,"не сформирован", "в стадии формирования")))</f>
        <v/>
      </c>
      <c r="BH36" s="97" t="str">
        <f>IF('Физическое развитие'!L36="","",IF('Физическое развитие'!L36&gt;1.5,"сформирован",IF('Физическое развитие'!L36&lt;0.5,"не сформирован", "в стадии формирования")))</f>
        <v/>
      </c>
      <c r="BI36" s="134" t="str">
        <f>IF('Художественно-эстетическое разв'!M37="","",IF('Художественно-эстетическое разв'!N37="","",IF('Художественно-эстетическое разв'!V37="","",IF('Физическое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развитие'!M36="","",('Художественно-эстетическое разв'!M37+'Художественно-эстетическое разв'!N37+'Художественно-эстетическое разв'!V37+'Физическое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развитие'!M36)/12))))))))))))</f>
        <v/>
      </c>
      <c r="BJ36" s="81" t="str">
        <f t="shared" si="4"/>
        <v/>
      </c>
      <c r="BK36" s="81"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BL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M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BN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BO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BP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BQ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BR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BS36" s="81" t="str">
        <f>IF('Физическое развитие'!L36="","",IF('Физическое развитие'!L36&gt;1.5,"сформирован",IF('Физическое развитие'!L36&lt;0.5,"не сформирован", "в стадии формирования")))</f>
        <v/>
      </c>
      <c r="BT36" s="81" t="str">
        <f>IF('Физическое развитие'!M36="","",IF('Физическое развитие'!M36&gt;1.5,"сформирован",IF('Физическое развитие'!M36&lt;0.5,"не сформирован", "в стадии формирования")))</f>
        <v/>
      </c>
      <c r="BU36" s="81" t="str">
        <f>IF('Физическое развитие'!N36="","",IF('Физическое развитие'!N36&gt;1.5,"сформирован",IF('Физическое развитие'!N36&lt;0.5,"не сформирован", "в стадии формирования")))</f>
        <v/>
      </c>
      <c r="BV36" s="81" t="str">
        <f>IF('Физическое развитие'!O36="","",IF('Физическое развитие'!O36&gt;1.5,"сформирован",IF('Физическое развитие'!O36&lt;0.5,"не сформирован", "в стадии формирования")))</f>
        <v/>
      </c>
      <c r="BW36" s="134" t="str">
        <f>IF('Социально-коммуникативное разви'!D37="","",IF('Социально-коммуникативное разви'!G37="","",IF('Социально-коммуникативное разви'!K37="","",IF('Социально-коммуникативное разви'!M37="","",IF('Социально-коммуникативное разви'!X37="","",IF('Социально-коммуникативное разви'!Y37="","",IF('Социально-коммуникативное разви'!Z37="","",IF('Социально-коммуникативное разви'!AA37="","",IF('Физическое развитие'!L36="","",IF('Физическое развитие'!P36="","",IF('Физическое развитие'!Q36="","",IF('Физическое развитие'!R36="","",('Социально-коммуникативное разви'!D37+'Социально-коммуникативное разви'!G37+'Социально-коммуникативное разви'!K37+'Социально-коммуникативное разви'!M37+'Социально-коммуникативное разви'!X37+'Социально-коммуникативное разви'!Y37+'Социально-коммуникативное разви'!Z37+'Социально-коммуникативное разви'!AA37+'Физическое развитие'!L36+'Физическое развитие'!P36+'Физическое развитие'!Q36+'Физическое развитие'!R36)/12))))))))))))</f>
        <v/>
      </c>
      <c r="BX36" s="81" t="str">
        <f t="shared" si="5"/>
        <v/>
      </c>
      <c r="BY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Z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A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CB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CC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C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C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C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CG36" s="81" t="str">
        <f>IF('Познавательное развитие'!D37="","",IF('Познавательное развитие'!D37&gt;1.5,"сформирован",IF('Познавательное развитие'!D37&lt;0.5,"не сформирован", "в стадии формирования")))</f>
        <v/>
      </c>
      <c r="CH36" s="81" t="str">
        <f>IF('Познавательное развитие'!E37="","",IF('Познавательное развитие'!E37&gt;1.5,"сформирован",IF('Познавательное развитие'!E37&lt;0.5,"не сформирован", "в стадии формирования")))</f>
        <v/>
      </c>
      <c r="CI36" s="81" t="str">
        <f>IF('Познавательное развитие'!F37="","",IF('Познавательное развитие'!F37&gt;1.5,"сформирован",IF('Познавательное развитие'!F37&lt;0.5,"не сформирован", "в стадии формирования")))</f>
        <v/>
      </c>
      <c r="CJ36" s="81" t="str">
        <f>IF('Познавательное развитие'!G37="","",IF('Познавательное развитие'!G37&gt;1.5,"сформирован",IF('Познавательное развитие'!G37&lt;0.5,"не сформирован", "в стадии формирования")))</f>
        <v/>
      </c>
      <c r="CK36" s="81" t="str">
        <f>IF('Познавательное развитие'!H37="","",IF('Познавательное развитие'!H37&gt;1.5,"сформирован",IF('Познавательное развитие'!H37&lt;0.5,"не сформирован", "в стадии формирования")))</f>
        <v/>
      </c>
      <c r="CL36" s="81" t="str">
        <f>IF('Познавательное развитие'!I37="","",IF('Познавательное развитие'!I37&gt;1.5,"сформирован",IF('Познавательное развитие'!I37&lt;0.5,"не сформирован", "в стадии формирования")))</f>
        <v/>
      </c>
      <c r="CM36" s="81" t="str">
        <f>IF('Познавательное развитие'!J37="","",IF('Познавательное развитие'!J37&gt;1.5,"сформирован",IF('Познавательное развитие'!J37&lt;0.5,"не сформирован", "в стадии формирования")))</f>
        <v/>
      </c>
      <c r="CN36" s="81" t="str">
        <f>IF('Познавательное развитие'!K37="","",IF('Познавательное развитие'!K37&gt;1.5,"сформирован",IF('Познавательное развитие'!K37&lt;0.5,"не сформирован", "в стадии формирования")))</f>
        <v/>
      </c>
      <c r="CO36" s="81" t="str">
        <f>IF('Познавательное развитие'!L37="","",IF('Познавательное развитие'!L37&gt;1.5,"сформирован",IF('Познавательное развитие'!L37&lt;0.5,"не сформирован", "в стадии формирования")))</f>
        <v/>
      </c>
      <c r="CP36" s="81" t="str">
        <f>IF('Познавательное развитие'!M37="","",IF('Познавательное развитие'!M37&gt;1.5,"сформирован",IF('Познавательное развитие'!M37&lt;0.5,"не сформирован", "в стадии формирования")))</f>
        <v/>
      </c>
      <c r="CQ36" s="81" t="str">
        <f>IF('Познавательное развитие'!N37="","",IF('Познавательное развитие'!N37&gt;1.5,"сформирован",IF('Познавательное развитие'!N37&lt;0.5,"не сформирован", "в стадии формирования")))</f>
        <v/>
      </c>
      <c r="CR36" s="81" t="str">
        <f>IF('Познавательное развитие'!O37="","",IF('Познавательное развитие'!O37&gt;1.5,"сформирован",IF('Познавательное развитие'!O37&lt;0.5,"не сформирован", "в стадии формирования")))</f>
        <v/>
      </c>
      <c r="CS36" s="81" t="str">
        <f>IF('Познавательное развитие'!P37="","",IF('Познавательное развитие'!P37&gt;1.5,"сформирован",IF('Познавательное развитие'!P37&lt;0.5,"не сформирован", "в стадии формирования")))</f>
        <v/>
      </c>
      <c r="CT36" s="81" t="str">
        <f>IF('Познавательное развитие'!Q37="","",IF('Познавательное развитие'!Q37&gt;1.5,"сформирован",IF('Познавательное развитие'!Q37&lt;0.5,"не сформирован", "в стадии формирования")))</f>
        <v/>
      </c>
      <c r="CU36" s="81" t="str">
        <f>IF('Речевое развитие'!J36="","",IF('Речевое развитие'!J36&gt;1.5,"сформирован",IF('Речевое развитие'!J36&lt;0.5,"не сформирован", "в стадии формирования")))</f>
        <v/>
      </c>
      <c r="CV36" s="81" t="str">
        <f>IF('Речевое развитие'!K36="","",IF('Речевое развитие'!K36&gt;1.5,"сформирован",IF('Речевое развитие'!K36&lt;0.5,"не сформирован", "в стадии формирования")))</f>
        <v/>
      </c>
      <c r="CW36" s="81" t="str">
        <f>IF('Речевое развитие'!L36="","",IF('Речевое развитие'!L36&gt;1.5,"сформирован",IF('Речевое развитие'!L36&lt;0.5,"не сформирован", "в стадии формирования")))</f>
        <v/>
      </c>
      <c r="CX36" s="165"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CY36" s="134" t="str">
        <f>IF('Социально-коммуникативное разви'!E37="","",IF('Социально-коммуникативное разви'!F37="","",IF('Социально-коммуникативное разви'!H37="","",IF('Социально-коммуникативное разви'!I37="","",IF('Социально-коммуникативное разви'!AB37="","",IF('Социально-коммуникативное разви'!AC37="","",IF('Социально-коммуникативное разви'!AD37="","",IF('Социально-коммуникативное разви'!AE37="","",IF('Познавательное развитие'!D37="","",IF('Познавательное развитие'!E37="","",IF('Познавательное развитие'!F37="","",IF('Познавательное развитие'!I37="","",IF('Познавательное развитие'!K37="","",IF('Познавательное развитие'!S37="","",IF('Познавательное развитие'!U37="","",IF('Познавательное развитие'!Y37="","",IF('Познавательное развитие'!Z37="","",IF('Познавательное развитие'!AA37="","",IF('Познавательное развитие'!AB37="","",IF('Познавательное развитие'!AC37="","",IF('Познавательное развитие'!AD37="","",IF('Познавательное развитие'!AE37="","",IF('Речевое развитие'!J36="","",IF('Речевое развитие'!K36="","",IF('Речевое развитие'!L36="","",IF('Художественно-эстетическое разв'!AA37="","",('Социально-коммуникативное разви'!E37+'Социально-коммуникативное разви'!F37+'Социально-коммуникативное разви'!H37+'Социально-коммуникативное разви'!I37+'Социально-коммуникативное разви'!AB37+'Социально-коммуникативное разви'!AC37+'Социально-коммуникативное разви'!AD37+'Социально-коммуникативное разви'!AE37+'Познавательное развитие'!D37+'Познавательное развитие'!E37+'Познавательное развитие'!F37+'Познавательное развитие'!I37+'Познавательное развитие'!K37+'Познавательное развитие'!S37+'Познавательное развитие'!U37+'Познавательное развитие'!Y37+'Познавательное развитие'!Z37+'Познавательное развитие'!AA37+'Познавательное развитие'!AB37+'Познавательное развитие'!AC37+'Познавательное развитие'!AD37+'Познавательное развитие'!AE37+'Речевое развитие'!J36+'Речевое развитие'!K36+'Речевое развитие'!L36+'Художественно-эстетическое разв'!AA37)/26))))))))))))))))))))))))))</f>
        <v/>
      </c>
      <c r="CZ36" s="81" t="str">
        <f t="shared" si="6"/>
        <v/>
      </c>
      <c r="EL36" s="90"/>
    </row>
    <row r="37" spans="1:142">
      <c r="A37" s="295">
        <f>список!A35</f>
        <v>34</v>
      </c>
      <c r="B37" s="163" t="str">
        <f>IF(список!B35="","",список!B35)</f>
        <v/>
      </c>
      <c r="C37" s="81">
        <f>IF(список!C35="","",список!C35)</f>
        <v>0</v>
      </c>
      <c r="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G37" s="81"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H37" s="81"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I37" s="81" t="str">
        <f>IF('Познавательное развитие'!J38="","",IF('Познавательное развитие'!J38&gt;1.5,"сформирован",IF('Познавательное развитие'!J38&lt;0.5,"не сформирован", "в стадии формирования")))</f>
        <v/>
      </c>
      <c r="J37" s="81" t="str">
        <f>IF('Познавательное развитие'!K38="","",IF('Познавательное развитие'!K38&gt;1.5,"сформирован",IF('Познавательное развитие'!K38&lt;0.5,"не сформирован", "в стадии формирования")))</f>
        <v/>
      </c>
      <c r="K37" s="81" t="str">
        <f>IF('Познавательное развитие'!N38="","",IF('Познавательное развитие'!N38&gt;1.5,"сформирован",IF('Познавательное развитие'!N38&lt;0.5,"не сформирован", "в стадии формирования")))</f>
        <v/>
      </c>
      <c r="L37" s="81" t="str">
        <f>IF('Познавательное развитие'!O38="","",IF('Познавательное развитие'!O38&gt;1.5,"сформирован",IF('Познавательное развитие'!O38&lt;0.5,"не сформирован", "в стадии формирования")))</f>
        <v/>
      </c>
      <c r="M37" s="81" t="str">
        <f>IF('Познавательное развитие'!U38="","",IF('Познавательное развитие'!U38&gt;1.5,"сформирован",IF('Познавательное развитие'!U38&lt;0.5,"не сформирован", "в стадии формирования")))</f>
        <v/>
      </c>
      <c r="N37" s="81" t="str">
        <f>IF('Речевое развитие'!G37="","",IF('Речевое развитие'!G37&gt;1.5,"сформирован",IF('Речевое развитие'!G37&lt;0.5,"не сформирован", "в стадии формирования")))</f>
        <v/>
      </c>
      <c r="O37" s="81"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P37" s="134" t="str">
        <f>IF('Социально-коммуникативное разви'!J38="","",IF('Социально-коммуникативное разви'!K38="","",IF('Социально-коммуникативное разви'!L38="","",IF('Социально-коммуникативное разви'!N38="","",IF('Социально-коммуникативное разви'!O38="","",IF('Познавательное развитие'!J38="","",IF('Познавательное развитие'!K38="","",IF('Познавательное развитие'!N38="","",IF('Познавательное развитие'!O38="","",IF('Познавательное развитие'!U38="","",IF('Речевое развитие'!G37="","",IF('Художественно-эстетическое разв'!D38="","",('Социально-коммуникативное разви'!J38+'Социально-коммуникативное разви'!K38+'Социально-коммуникативное разви'!L38+'Социально-коммуникативное разви'!N38+'Социально-коммуникативное разви'!O38+'Познавательное развитие'!J38+'Познавательное развитие'!K38+'Познавательное развитие'!N38+'Познавательное развитие'!O38+'Познавательное развитие'!U38+'Речевое развитие'!G37+'Художественно-эстетическое разв'!D38)/12))))))))))))</f>
        <v/>
      </c>
      <c r="Q37" s="81" t="str">
        <f t="shared" si="0"/>
        <v/>
      </c>
      <c r="R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S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T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U37" s="81"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V37" s="81"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W37" s="81"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X37" s="81"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Y37" s="81" t="str">
        <f>IF('Познавательное развитие'!T38="","",IF('Познавательное развитие'!T38&gt;1.5,"сформирован",IF('Познавательное развитие'!T38&lt;0.5,"не сформирован", "в стадии формирования")))</f>
        <v/>
      </c>
      <c r="Z37" s="81" t="str">
        <f>IF('Речевое развитие'!G37="","",IF('Речевое развитие'!G37&gt;1.5,"сформирован",IF('Речевое развитие'!G37&lt;0.5,"не сформирован", "в стадии формирования")))</f>
        <v/>
      </c>
      <c r="AA37" s="134" t="str">
        <f>IF('Социально-коммуникативное разви'!H38="","",IF('Социально-коммуникативное разви'!K38="","",IF('Социально-коммуникативное разви'!L38="","",IF('Социально-коммуникативное разви'!M38="","",IF('Социально-коммуникативное разви'!S38="","",IF('Социально-коммуникативное разви'!T38="","",IF('Социально-коммуникативное разви'!U38="","",IF('Познавательное развитие'!T38="","",IF('Речевое развитие'!G37="","",('Социально-коммуникативное разви'!H38+'Социально-коммуникативное разви'!K38+'Социально-коммуникативное разви'!L38+'Социально-коммуникативное разви'!M38+'Социально-коммуникативное разви'!S38+'Социально-коммуникативное разви'!T38++'Социально-коммуникативное разви'!U38+'Познавательное развитие'!T38+'Речевое развитие'!G37)/9)))))))))</f>
        <v/>
      </c>
      <c r="AB37" s="81" t="str">
        <f t="shared" si="1"/>
        <v/>
      </c>
      <c r="AC37" s="81"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AD37" s="81" t="str">
        <f>IF('Познавательное развитие'!P38="","",IF('Познавательное развитие'!P38&gt;1.5,"сформирован",IF('Познавательное развитие'!P38&lt;0.5,"не сформирован", "в стадии формирования")))</f>
        <v/>
      </c>
      <c r="AE37" s="81" t="str">
        <f>IF('Речевое развитие'!F37="","",IF('Речевое развитие'!F37&gt;1.5,"сформирован",IF('Речевое развитие'!GG37&lt;0.5,"не сформирован", "в стадии формирования")))</f>
        <v/>
      </c>
      <c r="AF37" s="81" t="str">
        <f>IF('Речевое развитие'!G37="","",IF('Речевое развитие'!G37&gt;1.5,"сформирован",IF('Речевое развитие'!GH37&lt;0.5,"не сформирован", "в стадии формирования")))</f>
        <v/>
      </c>
      <c r="AG37" s="81" t="str">
        <f>IF('Речевое развитие'!M37="","",IF('Речевое развитие'!M37&gt;1.5,"сформирован",IF('Речевое развитие'!M37&lt;0.5,"не сформирован", "в стадии формирования")))</f>
        <v/>
      </c>
      <c r="AH37" s="81" t="str">
        <f>IF('Речевое развитие'!N37="","",IF('Речевое развитие'!N37&gt;1.5,"сформирован",IF('Речевое развитие'!N37&lt;0.5,"не сформирован", "в стадии формирования")))</f>
        <v/>
      </c>
      <c r="AI37" s="81"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AJ37" s="81"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AK37" s="81" t="str">
        <f>IF('Художественно-эстетическое разв'!AB38="","",IF('Художественно-эстетическое разв'!AB38&gt;1.5,"сформирован",IF('Художественно-эстетическое разв'!AB38&lt;0.5,"не сформирован", "в стадии формирования")))</f>
        <v/>
      </c>
      <c r="AL37" s="164" t="str">
        <f>IF('Социально-коммуникативное разви'!P38="","",IF('Познавательное развитие'!P38="","",IF('Речевое развитие'!F37="","",IF('Речевое развитие'!G37="","",IF('Речевое развитие'!M37="","",IF('Речевое развитие'!N37="","",IF('Художественно-эстетическое разв'!E38="","",IF('Художественно-эстетическое разв'!H38="","",IF('Художественно-эстетическое разв'!AB38="","",('Социально-коммуникативное разви'!P38+'Познавательное развитие'!P38+'Речевое развитие'!F37+'Речевое развитие'!G37+'Речевое развитие'!M37+'Речевое развитие'!N37+'Художественно-эстетическое разв'!E38+'Художественно-эстетическое разв'!H38+'Художественно-эстетическое разв'!AB38)/9)))))))))</f>
        <v/>
      </c>
      <c r="AM37" s="81" t="str">
        <f t="shared" si="2"/>
        <v/>
      </c>
      <c r="AN37" s="81" t="str">
        <f>IF('Познавательное развитие'!V38="","",IF('Познавательное развитие'!V38&gt;1.5,"сформирован",IF('Познавательное развитие'!V38&lt;0.5,"не сформирован", "в стадии формирования")))</f>
        <v/>
      </c>
      <c r="AO37" s="81" t="str">
        <f>IF('Речевое развитие'!D37="","",IF('Речевое развитие'!D37&gt;1.5,"сформирован",IF('Речевое развитие'!D37&lt;0.5,"не сформирован", "в стадии формирования")))</f>
        <v/>
      </c>
      <c r="AP37" s="81" t="str">
        <f>IF('Речевое развитие'!E37="","",IF('Речевое развитие'!E37&gt;1.5,"сформирован",IF('Речевое развитие'!E37&lt;0.5,"не сформирован", "в стадии формирования")))</f>
        <v/>
      </c>
      <c r="AQ37" s="81" t="str">
        <f>IF('Речевое развитие'!F37="","",IF('Речевое развитие'!F37&gt;1.5,"сформирован",IF('Речевое развитие'!F37&lt;0.5,"не сформирован", "в стадии формирования")))</f>
        <v/>
      </c>
      <c r="AR37" s="81" t="str">
        <f>IF('Речевое развитие'!G37="","",IF('Речевое развитие'!G37&gt;1.5,"сформирован",IF('Речевое развитие'!G37&lt;0.5,"не сформирован", "в стадии формирования")))</f>
        <v/>
      </c>
      <c r="AS37" s="81" t="str">
        <f>IF('Речевое развитие'!J37="","",IF('Речевое развитие'!J37&gt;1.5,"сформирован",IF('Речевое развитие'!J37&lt;0.5,"не сформирован", "в стадии формирования")))</f>
        <v/>
      </c>
      <c r="AT37" s="81" t="str">
        <f>IF('Речевое развитие'!M37="","",IF('Речевое развитие'!M37&gt;1.5,"сформирован",IF('Речевое развитие'!M37&lt;0.5,"не сформирован", "в стадии формирования")))</f>
        <v/>
      </c>
      <c r="AU37" s="134"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AV37" s="81" t="str">
        <f t="shared" si="3"/>
        <v/>
      </c>
      <c r="AW37" s="97" t="str">
        <f>IF('Художественно-эстетическое разв'!M38="","",IF('Художественно-эстетическое разв'!M38&gt;1.5,"сформирован",IF('Художественно-эстетическое разв'!M38&lt;0.5,"не сформирован", "в стадии формирования")))</f>
        <v/>
      </c>
      <c r="AX37" s="97" t="str">
        <f>IF('Художественно-эстетическое разв'!N38="","",IF('Художественно-эстетическое разв'!N38&gt;1.5,"сформирован",IF('Художественно-эстетическое разв'!N38&lt;0.5,"не сформирован", "в стадии формирования")))</f>
        <v/>
      </c>
      <c r="AY37" s="165" t="str">
        <f>IF('Художественно-эстетическое разв'!V38="","",IF('Художественно-эстетическое разв'!V38&gt;1.5,"сформирован",IF('Художественно-эстетическое разв'!V38&lt;0.5,"не сформирован", "в стадии формирования")))</f>
        <v/>
      </c>
      <c r="AZ37" s="97" t="str">
        <f>IF('Физическое развитие'!D37="","",IF('Физическое развитие'!D37&gt;1.5,"сформирован",IF('Физическое развитие'!D37&lt;0.5,"не сформирован", "в стадии формирования")))</f>
        <v/>
      </c>
      <c r="BA37" s="97" t="str">
        <f>IF('Физическое развитие'!E37="","",IF('Физическое развитие'!E37&gt;1.5,"сформирован",IF('Физическое развитие'!E37&lt;0.5,"не сформирован", "в стадии формирования")))</f>
        <v/>
      </c>
      <c r="BB37" s="97" t="str">
        <f>IF('Физическое развитие'!F37="","",IF('Физическое развитие'!F37&gt;1.5,"сформирован",IF('Физическое развитие'!F37&lt;0.5,"не сформирован", "в стадии формирования")))</f>
        <v/>
      </c>
      <c r="BC37" s="97" t="str">
        <f>IF('Физическое развитие'!G37="","",IF('Физическое развитие'!G37&gt;1.5,"сформирован",IF('Физическое развитие'!G37&lt;0.5,"не сформирован", "в стадии формирования")))</f>
        <v/>
      </c>
      <c r="BD37" s="97" t="str">
        <f>IF('Физическое развитие'!H37="","",IF('Физическое развитие'!H37&gt;1.5,"сформирован",IF('Физическое развитие'!H37&lt;0.5,"не сформирован", "в стадии формирования")))</f>
        <v/>
      </c>
      <c r="BE37" s="97" t="str">
        <f>IF('Физическое развитие'!I37="","",IF('Физическое развитие'!I37&gt;1.5,"сформирован",IF('Физическое развитие'!I37&lt;0.5,"не сформирован", "в стадии формирования")))</f>
        <v/>
      </c>
      <c r="BF37" s="97" t="str">
        <f>IF('Физическое развитие'!J37="","",IF('Физическое развитие'!J37&gt;1.5,"сформирован",IF('Физическое развитие'!J37&lt;0.5,"не сформирован", "в стадии формирования")))</f>
        <v/>
      </c>
      <c r="BG37" s="97" t="str">
        <f>IF('Физическое развитие'!K37="","",IF('Физическое развитие'!K37&gt;1.5,"сформирован",IF('Физическое развитие'!K37&lt;0.5,"не сформирован", "в стадии формирования")))</f>
        <v/>
      </c>
      <c r="BH37" s="97" t="str">
        <f>IF('Физическое развитие'!L37="","",IF('Физическое развитие'!L37&gt;1.5,"сформирован",IF('Физическое развитие'!L37&lt;0.5,"не сформирован", "в стадии формирования")))</f>
        <v/>
      </c>
      <c r="BI37" s="134" t="str">
        <f>IF('Художественно-эстетическое разв'!M38="","",IF('Художественно-эстетическое разв'!N38="","",IF('Художественно-эстетическое разв'!V38="","",IF('Физическое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развитие'!M37="","",('Художественно-эстетическое разв'!M38+'Художественно-эстетическое разв'!N38+'Художественно-эстетическое разв'!V38+'Физическое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развитие'!M37)/12))))))))))))</f>
        <v/>
      </c>
      <c r="BJ37" s="81" t="str">
        <f t="shared" si="4"/>
        <v/>
      </c>
      <c r="BK37" s="81"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BL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M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BN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BO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BP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BQ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BR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BS37" s="81" t="str">
        <f>IF('Физическое развитие'!L37="","",IF('Физическое развитие'!L37&gt;1.5,"сформирован",IF('Физическое развитие'!L37&lt;0.5,"не сформирован", "в стадии формирования")))</f>
        <v/>
      </c>
      <c r="BT37" s="81" t="str">
        <f>IF('Физическое развитие'!M37="","",IF('Физическое развитие'!M37&gt;1.5,"сформирован",IF('Физическое развитие'!M37&lt;0.5,"не сформирован", "в стадии формирования")))</f>
        <v/>
      </c>
      <c r="BU37" s="81" t="str">
        <f>IF('Физическое развитие'!N37="","",IF('Физическое развитие'!N37&gt;1.5,"сформирован",IF('Физическое развитие'!N37&lt;0.5,"не сформирован", "в стадии формирования")))</f>
        <v/>
      </c>
      <c r="BV37" s="81" t="str">
        <f>IF('Физическое развитие'!O37="","",IF('Физическое развитие'!O37&gt;1.5,"сформирован",IF('Физическое развитие'!O37&lt;0.5,"не сформирован", "в стадии формирования")))</f>
        <v/>
      </c>
      <c r="BW37" s="134" t="str">
        <f>IF('Социально-коммуникативное разви'!D38="","",IF('Социально-коммуникативное разви'!G38="","",IF('Социально-коммуникативное разви'!K38="","",IF('Социально-коммуникативное разви'!M38="","",IF('Социально-коммуникативное разви'!X38="","",IF('Социально-коммуникативное разви'!Y38="","",IF('Социально-коммуникативное разви'!Z38="","",IF('Социально-коммуникативное разви'!AA38="","",IF('Физическое развитие'!L37="","",IF('Физическое развитие'!P37="","",IF('Физическое развитие'!Q37="","",IF('Физическое развитие'!R37="","",('Социально-коммуникативное разви'!D38+'Социально-коммуникативное разви'!G38+'Социально-коммуникативное разви'!K38+'Социально-коммуникативное разви'!M38+'Социально-коммуникативное разви'!X38+'Социально-коммуникативное разви'!Y38+'Социально-коммуникативное разви'!Z38+'Социально-коммуникативное разви'!AA38+'Физическое развитие'!L37+'Физическое развитие'!P37+'Физическое развитие'!Q37+'Физическое развитие'!R37)/12))))))))))))</f>
        <v/>
      </c>
      <c r="BX37" s="81" t="str">
        <f t="shared" si="5"/>
        <v/>
      </c>
      <c r="BY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Z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A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CB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CC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C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C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C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CG37" s="81" t="str">
        <f>IF('Познавательное развитие'!D38="","",IF('Познавательное развитие'!D38&gt;1.5,"сформирован",IF('Познавательное развитие'!D38&lt;0.5,"не сформирован", "в стадии формирования")))</f>
        <v/>
      </c>
      <c r="CH37" s="81" t="str">
        <f>IF('Познавательное развитие'!E38="","",IF('Познавательное развитие'!E38&gt;1.5,"сформирован",IF('Познавательное развитие'!E38&lt;0.5,"не сформирован", "в стадии формирования")))</f>
        <v/>
      </c>
      <c r="CI37" s="81" t="str">
        <f>IF('Познавательное развитие'!F38="","",IF('Познавательное развитие'!F38&gt;1.5,"сформирован",IF('Познавательное развитие'!F38&lt;0.5,"не сформирован", "в стадии формирования")))</f>
        <v/>
      </c>
      <c r="CJ37" s="81" t="str">
        <f>IF('Познавательное развитие'!G38="","",IF('Познавательное развитие'!G38&gt;1.5,"сформирован",IF('Познавательное развитие'!G38&lt;0.5,"не сформирован", "в стадии формирования")))</f>
        <v/>
      </c>
      <c r="CK37" s="81" t="str">
        <f>IF('Познавательное развитие'!H38="","",IF('Познавательное развитие'!H38&gt;1.5,"сформирован",IF('Познавательное развитие'!H38&lt;0.5,"не сформирован", "в стадии формирования")))</f>
        <v/>
      </c>
      <c r="CL37" s="81" t="str">
        <f>IF('Познавательное развитие'!I38="","",IF('Познавательное развитие'!I38&gt;1.5,"сформирован",IF('Познавательное развитие'!I38&lt;0.5,"не сформирован", "в стадии формирования")))</f>
        <v/>
      </c>
      <c r="CM37" s="81" t="str">
        <f>IF('Познавательное развитие'!J38="","",IF('Познавательное развитие'!J38&gt;1.5,"сформирован",IF('Познавательное развитие'!J38&lt;0.5,"не сформирован", "в стадии формирования")))</f>
        <v/>
      </c>
      <c r="CN37" s="81" t="str">
        <f>IF('Познавательное развитие'!K38="","",IF('Познавательное развитие'!K38&gt;1.5,"сформирован",IF('Познавательное развитие'!K38&lt;0.5,"не сформирован", "в стадии формирования")))</f>
        <v/>
      </c>
      <c r="CO37" s="81" t="str">
        <f>IF('Познавательное развитие'!L38="","",IF('Познавательное развитие'!L38&gt;1.5,"сформирован",IF('Познавательное развитие'!L38&lt;0.5,"не сформирован", "в стадии формирования")))</f>
        <v/>
      </c>
      <c r="CP37" s="81" t="str">
        <f>IF('Познавательное развитие'!M38="","",IF('Познавательное развитие'!M38&gt;1.5,"сформирован",IF('Познавательное развитие'!M38&lt;0.5,"не сформирован", "в стадии формирования")))</f>
        <v/>
      </c>
      <c r="CQ37" s="81" t="str">
        <f>IF('Познавательное развитие'!N38="","",IF('Познавательное развитие'!N38&gt;1.5,"сформирован",IF('Познавательное развитие'!N38&lt;0.5,"не сформирован", "в стадии формирования")))</f>
        <v/>
      </c>
      <c r="CR37" s="81" t="str">
        <f>IF('Познавательное развитие'!O38="","",IF('Познавательное развитие'!O38&gt;1.5,"сформирован",IF('Познавательное развитие'!O38&lt;0.5,"не сформирован", "в стадии формирования")))</f>
        <v/>
      </c>
      <c r="CS37" s="81" t="str">
        <f>IF('Познавательное развитие'!P38="","",IF('Познавательное развитие'!P38&gt;1.5,"сформирован",IF('Познавательное развитие'!P38&lt;0.5,"не сформирован", "в стадии формирования")))</f>
        <v/>
      </c>
      <c r="CT37" s="81" t="str">
        <f>IF('Познавательное развитие'!Q38="","",IF('Познавательное развитие'!Q38&gt;1.5,"сформирован",IF('Познавательное развитие'!Q38&lt;0.5,"не сформирован", "в стадии формирования")))</f>
        <v/>
      </c>
      <c r="CU37" s="81" t="str">
        <f>IF('Речевое развитие'!J37="","",IF('Речевое развитие'!J37&gt;1.5,"сформирован",IF('Речевое развитие'!J37&lt;0.5,"не сформирован", "в стадии формирования")))</f>
        <v/>
      </c>
      <c r="CV37" s="81" t="str">
        <f>IF('Речевое развитие'!K37="","",IF('Речевое развитие'!K37&gt;1.5,"сформирован",IF('Речевое развитие'!K37&lt;0.5,"не сформирован", "в стадии формирования")))</f>
        <v/>
      </c>
      <c r="CW37" s="81" t="str">
        <f>IF('Речевое развитие'!L37="","",IF('Речевое развитие'!L37&gt;1.5,"сформирован",IF('Речевое развитие'!L37&lt;0.5,"не сформирован", "в стадии формирования")))</f>
        <v/>
      </c>
      <c r="CX37" s="165"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CY37" s="134" t="str">
        <f>IF('Социально-коммуникативное разви'!E38="","",IF('Социально-коммуникативное разви'!F38="","",IF('Социально-коммуникативное разви'!H38="","",IF('Социально-коммуникативное разви'!I38="","",IF('Социально-коммуникативное разви'!AB38="","",IF('Социально-коммуникативное разви'!AC38="","",IF('Социально-коммуникативное разви'!AD38="","",IF('Социально-коммуникативное разви'!AE38="","",IF('Познавательное развитие'!D38="","",IF('Познавательное развитие'!E38="","",IF('Познавательное развитие'!F38="","",IF('Познавательное развитие'!I38="","",IF('Познавательное развитие'!K38="","",IF('Познавательное развитие'!S38="","",IF('Познавательное развитие'!U38="","",IF('Познавательное развитие'!Y38="","",IF('Познавательное развитие'!Z38="","",IF('Познавательное развитие'!AA38="","",IF('Познавательное развитие'!AB38="","",IF('Познавательное развитие'!AC38="","",IF('Познавательное развитие'!AD38="","",IF('Познавательное развитие'!AE38="","",IF('Речевое развитие'!J37="","",IF('Речевое развитие'!K37="","",IF('Речевое развитие'!L37="","",IF('Художественно-эстетическое разв'!AA38="","",('Социально-коммуникативное разви'!E38+'Социально-коммуникативное разви'!F38+'Социально-коммуникативное разви'!H38+'Социально-коммуникативное разви'!I38+'Социально-коммуникативное разви'!AB38+'Социально-коммуникативное разви'!AC38+'Социально-коммуникативное разви'!AD38+'Социально-коммуникативное разви'!AE38+'Познавательное развитие'!D38+'Познавательное развитие'!E38+'Познавательное развитие'!F38+'Познавательное развитие'!I38+'Познавательное развитие'!K38+'Познавательное развитие'!S38+'Познавательное развитие'!U38+'Познавательное развитие'!Y38+'Познавательное развитие'!Z38+'Познавательное развитие'!AA38+'Познавательное развитие'!AB38+'Познавательное развитие'!AC38+'Познавательное развитие'!AD38+'Познавательное развитие'!AE38+'Речевое развитие'!J37+'Речевое развитие'!K37+'Речевое развитие'!L37+'Художественно-эстетическое разв'!AA38)/26))))))))))))))))))))))))))</f>
        <v/>
      </c>
      <c r="CZ37" s="81" t="str">
        <f t="shared" si="6"/>
        <v/>
      </c>
      <c r="EL37" s="90"/>
    </row>
    <row r="38" spans="1:142" ht="15.75" thickBot="1">
      <c r="A38" s="296">
        <f>список!A36</f>
        <v>35</v>
      </c>
      <c r="B38" s="163" t="str">
        <f>IF(список!B36="","",список!B36)</f>
        <v/>
      </c>
      <c r="C38" s="297">
        <f>IF(список!C36="","",список!C36)</f>
        <v>0</v>
      </c>
      <c r="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G38" s="81"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H38" s="81"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I38" s="81" t="str">
        <f>IF('Познавательное развитие'!J39="","",IF('Познавательное развитие'!J39&gt;1.5,"сформирован",IF('Познавательное развитие'!J39&lt;0.5,"не сформирован", "в стадии формирования")))</f>
        <v/>
      </c>
      <c r="J38" s="81" t="str">
        <f>IF('Познавательное развитие'!K39="","",IF('Познавательное развитие'!K39&gt;1.5,"сформирован",IF('Познавательное развитие'!K39&lt;0.5,"не сформирован", "в стадии формирования")))</f>
        <v/>
      </c>
      <c r="K38" s="81" t="str">
        <f>IF('Познавательное развитие'!N39="","",IF('Познавательное развитие'!N39&gt;1.5,"сформирован",IF('Познавательное развитие'!N39&lt;0.5,"не сформирован", "в стадии формирования")))</f>
        <v/>
      </c>
      <c r="L38" s="81" t="str">
        <f>IF('Познавательное развитие'!O39="","",IF('Познавательное развитие'!O39&gt;1.5,"сформирован",IF('Познавательное развитие'!O39&lt;0.5,"не сформирован", "в стадии формирования")))</f>
        <v/>
      </c>
      <c r="M38" s="81" t="str">
        <f>IF('Познавательное развитие'!U39="","",IF('Познавательное развитие'!U39&gt;1.5,"сформирован",IF('Познавательное развитие'!U39&lt;0.5,"не сформирован", "в стадии формирования")))</f>
        <v/>
      </c>
      <c r="N38" s="81" t="str">
        <f>IF('Речевое развитие'!G38="","",IF('Речевое развитие'!G38&gt;1.5,"сформирован",IF('Речевое развитие'!G38&lt;0.5,"не сформирован", "в стадии формирования")))</f>
        <v/>
      </c>
      <c r="O38" s="81"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P38" s="298" t="str">
        <f>IF('Социально-коммуникативное разви'!J39="","",IF('Социально-коммуникативное разви'!K39="","",IF('Социально-коммуникативное разви'!L39="","",IF('Социально-коммуникативное разви'!N39="","",IF('Социально-коммуникативное разви'!O39="","",IF('Познавательное развитие'!J39="","",IF('Познавательное развитие'!K39="","",IF('Познавательное развитие'!N39="","",IF('Познавательное развитие'!O39="","",IF('Познавательное развитие'!U39="","",IF('Речевое развитие'!G38="","",IF('Художественно-эстетическое разв'!D39="","",('Социально-коммуникативное разви'!J39+'Социально-коммуникативное разви'!K39+'Социально-коммуникативное разви'!L39+'Социально-коммуникативное разви'!N39+'Социально-коммуникативное разви'!O39+'Познавательное развитие'!J39+'Познавательное развитие'!K39+'Познавательное развитие'!N39+'Познавательное развитие'!O39+'Познавательное развитие'!U39+'Речевое развитие'!G38+'Художественно-эстетическое разв'!D39)/12))))))))))))</f>
        <v/>
      </c>
      <c r="Q38" s="81" t="str">
        <f t="shared" si="0"/>
        <v/>
      </c>
      <c r="R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S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T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U38" s="81"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V38" s="81"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W38" s="81"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X38" s="81"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Y38" s="81" t="str">
        <f>IF('Познавательное развитие'!T39="","",IF('Познавательное развитие'!T39&gt;1.5,"сформирован",IF('Познавательное развитие'!T39&lt;0.5,"не сформирован", "в стадии формирования")))</f>
        <v/>
      </c>
      <c r="Z38" s="81" t="str">
        <f>IF('Речевое развитие'!G38="","",IF('Речевое развитие'!G38&gt;1.5,"сформирован",IF('Речевое развитие'!G38&lt;0.5,"не сформирован", "в стадии формирования")))</f>
        <v/>
      </c>
      <c r="AA38" s="298" t="str">
        <f>IF('Социально-коммуникативное разви'!H39="","",IF('Социально-коммуникативное разви'!K39="","",IF('Социально-коммуникативное разви'!L39="","",IF('Социально-коммуникативное разви'!M39="","",IF('Социально-коммуникативное разви'!S39="","",IF('Социально-коммуникативное разви'!T39="","",IF('Социально-коммуникативное разви'!U39="","",IF('Познавательное развитие'!T39="","",IF('Речевое развитие'!G38="","",('Социально-коммуникативное разви'!H39+'Социально-коммуникативное разви'!K39+'Социально-коммуникативное разви'!L39+'Социально-коммуникативное разви'!M39+'Социально-коммуникативное разви'!S39+'Социально-коммуникативное разви'!T39++'Социально-коммуникативное разви'!U39+'Познавательное развитие'!T39+'Речевое развитие'!G38)/9)))))))))</f>
        <v/>
      </c>
      <c r="AB38" s="81" t="str">
        <f t="shared" si="1"/>
        <v/>
      </c>
      <c r="AC38" s="81"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AD38" s="81" t="str">
        <f>IF('Познавательное развитие'!P39="","",IF('Познавательное развитие'!P39&gt;1.5,"сформирован",IF('Познавательное развитие'!P39&lt;0.5,"не сформирован", "в стадии формирования")))</f>
        <v/>
      </c>
      <c r="AE38" s="81" t="str">
        <f>IF('Речевое развитие'!F38="","",IF('Речевое развитие'!F38&gt;1.5,"сформирован",IF('Речевое развитие'!GG38&lt;0.5,"не сформирован", "в стадии формирования")))</f>
        <v/>
      </c>
      <c r="AF38" s="81" t="str">
        <f>IF('Речевое развитие'!G38="","",IF('Речевое развитие'!G38&gt;1.5,"сформирован",IF('Речевое развитие'!GH38&lt;0.5,"не сформирован", "в стадии формирования")))</f>
        <v/>
      </c>
      <c r="AG38" s="81" t="str">
        <f>IF('Речевое развитие'!M38="","",IF('Речевое развитие'!M38&gt;1.5,"сформирован",IF('Речевое развитие'!M38&lt;0.5,"не сформирован", "в стадии формирования")))</f>
        <v/>
      </c>
      <c r="AH38" s="81" t="str">
        <f>IF('Речевое развитие'!N38="","",IF('Речевое развитие'!N38&gt;1.5,"сформирован",IF('Речевое развитие'!N38&lt;0.5,"не сформирован", "в стадии формирования")))</f>
        <v/>
      </c>
      <c r="AI38" s="81"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AJ38" s="81"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AK38" s="81" t="str">
        <f>IF('Художественно-эстетическое разв'!AB39="","",IF('Художественно-эстетическое разв'!AB39&gt;1.5,"сформирован",IF('Художественно-эстетическое разв'!AB39&lt;0.5,"не сформирован", "в стадии формирования")))</f>
        <v/>
      </c>
      <c r="AL38" s="299" t="str">
        <f>IF('Социально-коммуникативное разви'!P39="","",IF('Познавательное развитие'!P39="","",IF('Речевое развитие'!F38="","",IF('Речевое развитие'!G38="","",IF('Речевое развитие'!M38="","",IF('Речевое развитие'!N38="","",IF('Художественно-эстетическое разв'!E39="","",IF('Художественно-эстетическое разв'!H39="","",IF('Художественно-эстетическое разв'!AB39="","",('Социально-коммуникативное разви'!P39+'Познавательное развитие'!P39+'Речевое развитие'!F38+'Речевое развитие'!G38+'Речевое развитие'!M38+'Речевое развитие'!N38+'Художественно-эстетическое разв'!E39+'Художественно-эстетическое разв'!H39+'Художественно-эстетическое разв'!AB39)/9)))))))))</f>
        <v/>
      </c>
      <c r="AM38" s="81" t="str">
        <f t="shared" si="2"/>
        <v/>
      </c>
      <c r="AN38" s="81" t="str">
        <f>IF('Познавательное развитие'!V39="","",IF('Познавательное развитие'!V39&gt;1.5,"сформирован",IF('Познавательное развитие'!V39&lt;0.5,"не сформирован", "в стадии формирования")))</f>
        <v/>
      </c>
      <c r="AO38" s="81" t="str">
        <f>IF('Речевое развитие'!D38="","",IF('Речевое развитие'!D38&gt;1.5,"сформирован",IF('Речевое развитие'!D38&lt;0.5,"не сформирован", "в стадии формирования")))</f>
        <v/>
      </c>
      <c r="AP38" s="81" t="str">
        <f>IF('Речевое развитие'!E38="","",IF('Речевое развитие'!E38&gt;1.5,"сформирован",IF('Речевое развитие'!E38&lt;0.5,"не сформирован", "в стадии формирования")))</f>
        <v/>
      </c>
      <c r="AQ38" s="81" t="str">
        <f>IF('Речевое развитие'!F38="","",IF('Речевое развитие'!F38&gt;1.5,"сформирован",IF('Речевое развитие'!F38&lt;0.5,"не сформирован", "в стадии формирования")))</f>
        <v/>
      </c>
      <c r="AR38" s="81" t="str">
        <f>IF('Речевое развитие'!G38="","",IF('Речевое развитие'!G38&gt;1.5,"сформирован",IF('Речевое развитие'!G38&lt;0.5,"не сформирован", "в стадии формирования")))</f>
        <v/>
      </c>
      <c r="AS38" s="81" t="str">
        <f>IF('Речевое развитие'!J38="","",IF('Речевое развитие'!J38&gt;1.5,"сформирован",IF('Речевое развитие'!J38&lt;0.5,"не сформирован", "в стадии формирования")))</f>
        <v/>
      </c>
      <c r="AT38" s="81" t="str">
        <f>IF('Речевое развитие'!M38="","",IF('Речевое развитие'!M38&gt;1.5,"сформирован",IF('Речевое развитие'!M38&lt;0.5,"не сформирован", "в стадии формирования")))</f>
        <v/>
      </c>
      <c r="AU38" s="298"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AV38" s="81" t="str">
        <f t="shared" si="3"/>
        <v/>
      </c>
      <c r="AW38" s="97" t="str">
        <f>IF('Художественно-эстетическое разв'!M39="","",IF('Художественно-эстетическое разв'!M39&gt;1.5,"сформирован",IF('Художественно-эстетическое разв'!M39&lt;0.5,"не сформирован", "в стадии формирования")))</f>
        <v/>
      </c>
      <c r="AX38" s="97" t="str">
        <f>IF('Художественно-эстетическое разв'!N39="","",IF('Художественно-эстетическое разв'!N39&gt;1.5,"сформирован",IF('Художественно-эстетическое разв'!N39&lt;0.5,"не сформирован", "в стадии формирования")))</f>
        <v/>
      </c>
      <c r="AY38" s="165" t="str">
        <f>IF('Художественно-эстетическое разв'!V39="","",IF('Художественно-эстетическое разв'!V39&gt;1.5,"сформирован",IF('Художественно-эстетическое разв'!V39&lt;0.5,"не сформирован", "в стадии формирования")))</f>
        <v/>
      </c>
      <c r="AZ38" s="97" t="str">
        <f>IF('Физическое развитие'!D38="","",IF('Физическое развитие'!D38&gt;1.5,"сформирован",IF('Физическое развитие'!D38&lt;0.5,"не сформирован", "в стадии формирования")))</f>
        <v/>
      </c>
      <c r="BA38" s="97" t="str">
        <f>IF('Физическое развитие'!E38="","",IF('Физическое развитие'!E38&gt;1.5,"сформирован",IF('Физическое развитие'!E38&lt;0.5,"не сформирован", "в стадии формирования")))</f>
        <v/>
      </c>
      <c r="BB38" s="97" t="str">
        <f>IF('Физическое развитие'!F38="","",IF('Физическое развитие'!F38&gt;1.5,"сформирован",IF('Физическое развитие'!F38&lt;0.5,"не сформирован", "в стадии формирования")))</f>
        <v/>
      </c>
      <c r="BC38" s="97" t="str">
        <f>IF('Физическое развитие'!G38="","",IF('Физическое развитие'!G38&gt;1.5,"сформирован",IF('Физическое развитие'!G38&lt;0.5,"не сформирован", "в стадии формирования")))</f>
        <v/>
      </c>
      <c r="BD38" s="97" t="str">
        <f>IF('Физическое развитие'!H38="","",IF('Физическое развитие'!H38&gt;1.5,"сформирован",IF('Физическое развитие'!H38&lt;0.5,"не сформирован", "в стадии формирования")))</f>
        <v/>
      </c>
      <c r="BE38" s="97" t="str">
        <f>IF('Физическое развитие'!I38="","",IF('Физическое развитие'!I38&gt;1.5,"сформирован",IF('Физическое развитие'!I38&lt;0.5,"не сформирован", "в стадии формирования")))</f>
        <v/>
      </c>
      <c r="BF38" s="97" t="str">
        <f>IF('Физическое развитие'!J38="","",IF('Физическое развитие'!J38&gt;1.5,"сформирован",IF('Физическое развитие'!J38&lt;0.5,"не сформирован", "в стадии формирования")))</f>
        <v/>
      </c>
      <c r="BG38" s="97" t="str">
        <f>IF('Физическое развитие'!K38="","",IF('Физическое развитие'!K38&gt;1.5,"сформирован",IF('Физическое развитие'!K38&lt;0.5,"не сформирован", "в стадии формирования")))</f>
        <v/>
      </c>
      <c r="BH38" s="97" t="str">
        <f>IF('Физическое развитие'!L38="","",IF('Физическое развитие'!L38&gt;1.5,"сформирован",IF('Физическое развитие'!L38&lt;0.5,"не сформирован", "в стадии формирования")))</f>
        <v/>
      </c>
      <c r="BI38" s="298" t="str">
        <f>IF('Художественно-эстетическое разв'!M39="","",IF('Художественно-эстетическое разв'!N39="","",IF('Художественно-эстетическое разв'!V39="","",IF('Физическое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развитие'!M38="","",('Художественно-эстетическое разв'!M39+'Художественно-эстетическое разв'!N39+'Художественно-эстетическое разв'!V39+'Физическое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развитие'!M38)/12))))))))))))</f>
        <v/>
      </c>
      <c r="BJ38" s="81" t="str">
        <f t="shared" si="4"/>
        <v/>
      </c>
      <c r="BK38" s="81"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BL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M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BN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BO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BP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BQ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BR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BS38" s="81" t="str">
        <f>IF('Физическое развитие'!L38="","",IF('Физическое развитие'!L38&gt;1.5,"сформирован",IF('Физическое развитие'!L38&lt;0.5,"не сформирован", "в стадии формирования")))</f>
        <v/>
      </c>
      <c r="BT38" s="81" t="str">
        <f>IF('Физическое развитие'!M38="","",IF('Физическое развитие'!M38&gt;1.5,"сформирован",IF('Физическое развитие'!M38&lt;0.5,"не сформирован", "в стадии формирования")))</f>
        <v/>
      </c>
      <c r="BU38" s="81" t="str">
        <f>IF('Физическое развитие'!N38="","",IF('Физическое развитие'!N38&gt;1.5,"сформирован",IF('Физическое развитие'!N38&lt;0.5,"не сформирован", "в стадии формирования")))</f>
        <v/>
      </c>
      <c r="BV38" s="81" t="str">
        <f>IF('Физическое развитие'!O38="","",IF('Физическое развитие'!O38&gt;1.5,"сформирован",IF('Физическое развитие'!O38&lt;0.5,"не сформирован", "в стадии формирования")))</f>
        <v/>
      </c>
      <c r="BW38" s="298" t="str">
        <f>IF('Социально-коммуникативное разви'!D39="","",IF('Социально-коммуникативное разви'!G39="","",IF('Социально-коммуникативное разви'!K39="","",IF('Социально-коммуникативное разви'!M39="","",IF('Социально-коммуникативное разви'!X39="","",IF('Социально-коммуникативное разви'!Y39="","",IF('Социально-коммуникативное разви'!Z39="","",IF('Социально-коммуникативное разви'!AA39="","",IF('Физическое развитие'!L38="","",IF('Физическое развитие'!P38="","",IF('Физическое развитие'!Q38="","",IF('Физическое развитие'!R38="","",('Социально-коммуникативное разви'!D39+'Социально-коммуникативное разви'!G39+'Социально-коммуникативное разви'!K39+'Социально-коммуникативное разви'!M39+'Социально-коммуникативное разви'!X39+'Социально-коммуникативное разви'!Y39+'Социально-коммуникативное разви'!Z39+'Социально-коммуникативное разви'!AA39+'Физическое развитие'!L38+'Физическое развитие'!P38+'Физическое развитие'!Q38+'Физическое развитие'!R38)/12))))))))))))</f>
        <v/>
      </c>
      <c r="BX38" s="81" t="str">
        <f t="shared" si="5"/>
        <v/>
      </c>
      <c r="BY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Z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A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CB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CC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C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C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C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CG38" s="81" t="str">
        <f>IF('Познавательное развитие'!D39="","",IF('Познавательное развитие'!D39&gt;1.5,"сформирован",IF('Познавательное развитие'!D39&lt;0.5,"не сформирован", "в стадии формирования")))</f>
        <v/>
      </c>
      <c r="CH38" s="81" t="str">
        <f>IF('Познавательное развитие'!E39="","",IF('Познавательное развитие'!E39&gt;1.5,"сформирован",IF('Познавательное развитие'!E39&lt;0.5,"не сформирован", "в стадии формирования")))</f>
        <v/>
      </c>
      <c r="CI38" s="81" t="str">
        <f>IF('Познавательное развитие'!F39="","",IF('Познавательное развитие'!F39&gt;1.5,"сформирован",IF('Познавательное развитие'!F39&lt;0.5,"не сформирован", "в стадии формирования")))</f>
        <v/>
      </c>
      <c r="CJ38" s="81" t="str">
        <f>IF('Познавательное развитие'!G39="","",IF('Познавательное развитие'!G39&gt;1.5,"сформирован",IF('Познавательное развитие'!G39&lt;0.5,"не сформирован", "в стадии формирования")))</f>
        <v/>
      </c>
      <c r="CK38" s="81" t="str">
        <f>IF('Познавательное развитие'!H39="","",IF('Познавательное развитие'!H39&gt;1.5,"сформирован",IF('Познавательное развитие'!H39&lt;0.5,"не сформирован", "в стадии формирования")))</f>
        <v/>
      </c>
      <c r="CL38" s="81" t="str">
        <f>IF('Познавательное развитие'!I39="","",IF('Познавательное развитие'!I39&gt;1.5,"сформирован",IF('Познавательное развитие'!I39&lt;0.5,"не сформирован", "в стадии формирования")))</f>
        <v/>
      </c>
      <c r="CM38" s="81" t="str">
        <f>IF('Познавательное развитие'!J39="","",IF('Познавательное развитие'!J39&gt;1.5,"сформирован",IF('Познавательное развитие'!J39&lt;0.5,"не сформирован", "в стадии формирования")))</f>
        <v/>
      </c>
      <c r="CN38" s="81" t="str">
        <f>IF('Познавательное развитие'!K39="","",IF('Познавательное развитие'!K39&gt;1.5,"сформирован",IF('Познавательное развитие'!K39&lt;0.5,"не сформирован", "в стадии формирования")))</f>
        <v/>
      </c>
      <c r="CO38" s="81" t="str">
        <f>IF('Познавательное развитие'!L39="","",IF('Познавательное развитие'!L39&gt;1.5,"сформирован",IF('Познавательное развитие'!L39&lt;0.5,"не сформирован", "в стадии формирования")))</f>
        <v/>
      </c>
      <c r="CP38" s="81" t="str">
        <f>IF('Познавательное развитие'!M39="","",IF('Познавательное развитие'!M39&gt;1.5,"сформирован",IF('Познавательное развитие'!M39&lt;0.5,"не сформирован", "в стадии формирования")))</f>
        <v/>
      </c>
      <c r="CQ38" s="81" t="str">
        <f>IF('Познавательное развитие'!N39="","",IF('Познавательное развитие'!N39&gt;1.5,"сформирован",IF('Познавательное развитие'!N39&lt;0.5,"не сформирован", "в стадии формирования")))</f>
        <v/>
      </c>
      <c r="CR38" s="81" t="str">
        <f>IF('Познавательное развитие'!O39="","",IF('Познавательное развитие'!O39&gt;1.5,"сформирован",IF('Познавательное развитие'!O39&lt;0.5,"не сформирован", "в стадии формирования")))</f>
        <v/>
      </c>
      <c r="CS38" s="81" t="str">
        <f>IF('Познавательное развитие'!P39="","",IF('Познавательное развитие'!P39&gt;1.5,"сформирован",IF('Познавательное развитие'!P39&lt;0.5,"не сформирован", "в стадии формирования")))</f>
        <v/>
      </c>
      <c r="CT38" s="81" t="str">
        <f>IF('Познавательное развитие'!Q39="","",IF('Познавательное развитие'!Q39&gt;1.5,"сформирован",IF('Познавательное развитие'!Q39&lt;0.5,"не сформирован", "в стадии формирования")))</f>
        <v/>
      </c>
      <c r="CU38" s="81" t="str">
        <f>IF('Речевое развитие'!J38="","",IF('Речевое развитие'!J38&gt;1.5,"сформирован",IF('Речевое развитие'!J38&lt;0.5,"не сформирован", "в стадии формирования")))</f>
        <v/>
      </c>
      <c r="CV38" s="81" t="str">
        <f>IF('Речевое развитие'!K38="","",IF('Речевое развитие'!K38&gt;1.5,"сформирован",IF('Речевое развитие'!K38&lt;0.5,"не сформирован", "в стадии формирования")))</f>
        <v/>
      </c>
      <c r="CW38" s="81" t="str">
        <f>IF('Речевое развитие'!L38="","",IF('Речевое развитие'!L38&gt;1.5,"сформирован",IF('Речевое развитие'!L38&lt;0.5,"не сформирован", "в стадии формирования")))</f>
        <v/>
      </c>
      <c r="CX38" s="165"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CY38" s="298" t="str">
        <f>IF('Социально-коммуникативное разви'!E39="","",IF('Социально-коммуникативное разви'!F39="","",IF('Социально-коммуникативное разви'!H39="","",IF('Социально-коммуникативное разви'!I39="","",IF('Социально-коммуникативное разви'!AB39="","",IF('Социально-коммуникативное разви'!AC39="","",IF('Социально-коммуникативное разви'!AD39="","",IF('Социально-коммуникативное разви'!AE39="","",IF('Познавательное развитие'!D39="","",IF('Познавательное развитие'!E39="","",IF('Познавательное развитие'!F39="","",IF('Познавательное развитие'!I39="","",IF('Познавательное развитие'!K39="","",IF('Познавательное развитие'!S39="","",IF('Познавательное развитие'!U39="","",IF('Познавательное развитие'!Y39="","",IF('Познавательное развитие'!Z39="","",IF('Познавательное развитие'!AA39="","",IF('Познавательное развитие'!AB39="","",IF('Познавательное развитие'!AC39="","",IF('Познавательное развитие'!AD39="","",IF('Познавательное развитие'!AE39="","",IF('Речевое развитие'!J38="","",IF('Речевое развитие'!K38="","",IF('Речевое развитие'!L38="","",IF('Художественно-эстетическое разв'!AA39="","",('Социально-коммуникативное разви'!E39+'Социально-коммуникативное разви'!F39+'Социально-коммуникативное разви'!H39+'Социально-коммуникативное разви'!I39+'Социально-коммуникативное разви'!AB39+'Социально-коммуникативное разви'!AC39+'Социально-коммуникативное разви'!AD39+'Социально-коммуникативное разви'!AE39+'Познавательное развитие'!D39+'Познавательное развитие'!E39+'Познавательное развитие'!F39+'Познавательное развитие'!I39+'Познавательное развитие'!K39+'Познавательное развитие'!S39+'Познавательное развитие'!U39+'Познавательное развитие'!Y39+'Познавательное развитие'!Z39+'Познавательное развитие'!AA39+'Познавательное развитие'!AB39+'Познавательное развитие'!AC39+'Познавательное развитие'!AD39+'Познавательное развитие'!AE39+'Речевое развитие'!J38+'Речевое развитие'!K38+'Речевое развитие'!L38+'Художественно-эстетическое разв'!AA39)/26))))))))))))))))))))))))))</f>
        <v/>
      </c>
      <c r="CZ38" s="81" t="str">
        <f t="shared" si="6"/>
        <v/>
      </c>
      <c r="DA38" s="300"/>
      <c r="DB38" s="297"/>
      <c r="DC38" s="297"/>
      <c r="DD38" s="297"/>
      <c r="DE38" s="297"/>
      <c r="DF38" s="297"/>
      <c r="DG38" s="297"/>
      <c r="DH38" s="297"/>
      <c r="DI38" s="297"/>
      <c r="DJ38" s="297"/>
      <c r="DK38" s="297"/>
      <c r="DL38" s="297"/>
      <c r="DM38" s="297"/>
      <c r="DN38" s="297"/>
      <c r="DO38" s="297"/>
      <c r="DP38" s="297"/>
      <c r="DQ38" s="297"/>
      <c r="DR38" s="297"/>
      <c r="DS38" s="297"/>
      <c r="DT38" s="297"/>
      <c r="DU38" s="297"/>
      <c r="DV38" s="297"/>
      <c r="DW38" s="297"/>
      <c r="DX38" s="297"/>
      <c r="DY38" s="297"/>
      <c r="DZ38" s="297"/>
      <c r="EA38" s="297"/>
      <c r="EB38" s="297"/>
      <c r="EC38" s="297"/>
      <c r="ED38" s="297"/>
      <c r="EE38" s="297"/>
      <c r="EF38" s="297"/>
      <c r="EG38" s="297"/>
      <c r="EH38" s="297"/>
      <c r="EI38" s="297"/>
      <c r="EJ38" s="297"/>
      <c r="EK38" s="297"/>
      <c r="EL38" s="301"/>
    </row>
    <row r="39" spans="1:142">
      <c r="A39" s="109"/>
      <c r="B39" s="143" t="str">
        <f>IF(список!B34="","",список!B34)</f>
        <v/>
      </c>
      <c r="C39" s="84" t="str">
        <f>IF(список!C37="","",список!C37)</f>
        <v/>
      </c>
      <c r="D39" s="84"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39" s="84"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39" s="84"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39" s="84" t="str">
        <f>IF('Познавательное развитие'!J37="","",IF('Познавательное развитие'!J37=2,"сформирован",IF('Познавательное развитие'!J37=0,"не сформирован", "в стадии формирования")))</f>
        <v/>
      </c>
      <c r="J39" s="84" t="str">
        <f>IF('Познавательное развитие'!K37="","",IF('Познавательное развитие'!K37=2,"сформирован",IF('Познавательное развитие'!K37=0,"не сформирован", "в стадии формирования")))</f>
        <v/>
      </c>
      <c r="K39" s="84" t="str">
        <f>IF('Познавательное развитие'!N37="","",IF('Познавательное развитие'!N37=2,"сформирован",IF('Познавательное развитие'!N37=0,"не сформирован", "в стадии формирования")))</f>
        <v/>
      </c>
      <c r="L39" s="84" t="str">
        <f>IF('Познавательное развитие'!O37="","",IF('Познавательное развитие'!O37=2,"сформирован",IF('Познавательное развитие'!O37=0,"не сформирован", "в стадии формирования")))</f>
        <v/>
      </c>
      <c r="M39" s="84" t="str">
        <f>IF('Познавательное развитие'!U37="","",IF('Познавательное развитие'!U37=2,"сформирован",IF('Познавательное развитие'!U37=0,"не сформирован", "в стадии формирования")))</f>
        <v/>
      </c>
      <c r="N39" s="84" t="str">
        <f>IF('Речевое развитие'!G36="","",IF('Речевое развитие'!G36=2,"сформирован",IF('Речевое развитие'!G36=0,"не сформирован", "в стадии формирования")))</f>
        <v/>
      </c>
      <c r="O39" s="84"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39" s="287"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9" s="84" t="str">
        <f t="shared" ref="Q39" si="7">IF(P39="","",IF(P39=2,"сформирован",IF(P39=0,"не сформирован","в стадии формирования")))</f>
        <v/>
      </c>
      <c r="R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S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T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U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V39" s="81"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W39" s="81"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X39" s="84"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Y39" s="84" t="str">
        <f>IF('Познавательное развитие'!T37="","",IF('Познавательное развитие'!T37=2,"сформирован",IF('Познавательное развитие'!T37=0,"не сформирован", "в стадии формирования")))</f>
        <v/>
      </c>
      <c r="Z39" s="84" t="str">
        <f>IF('Речевое развитие'!G36="","",IF('Речевое развитие'!G36=2,"сформирован",IF('Речевое развитие'!G36=0,"не сформирован", "в стадии формирования")))</f>
        <v/>
      </c>
      <c r="AA39" s="84" t="str">
        <f>IF('Социально-коммуникативное разви'!H40="","",IF('Социально-коммуникативное разви'!K40="","",IF('Социально-коммуникативное разви'!L40="","",IF('Социально-коммуникативное разви'!M40="","",IF('Социально-коммуникативное разви'!S40="","",IF('Социально-коммуникативное разви'!T40="","",IF('Социально-коммуникативное разви'!U40="","",IF('Познавательное развитие'!T40="","",IF('Речевое развитие'!G39="","",('Социально-коммуникативное разви'!H40+'Социально-коммуникативное разви'!K40+'Социально-коммуникативное разви'!L40+'Социально-коммуникативное разви'!M40+'Социально-коммуникативное разви'!S40+'Социально-коммуникативное разви'!T40++'Социально-коммуникативное разви'!U40+'Познавательное развитие'!T40+'Речевое развитие'!G39)/9)))))))))</f>
        <v/>
      </c>
      <c r="AB39" s="84" t="str">
        <f t="shared" ref="AB39" si="8">IF(AA39="","",IF(AA39=2,"сформирован",IF(AA39=0,"не сформирован","в стадии формирования")))</f>
        <v/>
      </c>
      <c r="AC39" s="84" t="str">
        <f>IF('Социально-коммуникативное разви'!P37="","",IF('Социально-коммуникативное разви'!P37=2,"сформирован",IF('Социально-коммуникативное разви'!P37=0,"не сформирован", "в стадии формирования")))</f>
        <v/>
      </c>
      <c r="AD39" s="84" t="str">
        <f>IF('Познавательное развитие'!P37="","",IF('Познавательное развитие'!P37=2,"сформирован",IF('Познавательное развитие'!P37=0,"не сформирован", "в стадии формирования")))</f>
        <v/>
      </c>
      <c r="AE39" s="84" t="str">
        <f>IF('Речевое развитие'!F36="","",IF('Речевое развитие'!F36=2,"сформирован",IF('Речевое развитие'!GG36=0,"не сформирован", "в стадии формирования")))</f>
        <v/>
      </c>
      <c r="AF39" s="84" t="str">
        <f>IF('Речевое развитие'!G36="","",IF('Речевое развитие'!G36=2,"сформирован",IF('Речевое развитие'!GH36=0,"не сформирован", "в стадии формирования")))</f>
        <v/>
      </c>
      <c r="AG39" s="84" t="str">
        <f>IF('Речевое развитие'!M36="","",IF('Речевое развитие'!M36=2,"сформирован",IF('Речевое развитие'!M36=0,"не сформирован", "в стадии формирования")))</f>
        <v/>
      </c>
      <c r="AH39" s="84" t="str">
        <f>IF('Речевое развитие'!N36="","",IF('Речевое развитие'!N36=2,"сформирован",IF('Речевое развитие'!N36=0,"не сформирован", "в стадии формирования")))</f>
        <v/>
      </c>
      <c r="AI39" s="84" t="str">
        <f>IF('Художественно-эстетическое разв'!E37="","",IF('Художественно-эстетическое разв'!E37=2,"сформирован",IF('Художественно-эстетическое разв'!E37=0,"не сформирован", "в стадии формирования")))</f>
        <v/>
      </c>
      <c r="AJ39" s="84"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AK39" s="84" t="str">
        <f>IF('Художественно-эстетическое разв'!AB37="","",IF('Художественно-эстетическое разв'!AB37=2,"сформирован",IF('Художественно-эстетическое разв'!AB37=0,"не сформирован", "в стадии формирования")))</f>
        <v/>
      </c>
      <c r="AL39" s="288" t="str">
        <f>IF('Социально-коммуникативное разви'!P40="","",IF('Познавательное развитие'!P40="","",IF('Речевое развитие'!F39="","",IF('Речевое развитие'!G39="","",IF('Речевое развитие'!M39="","",IF('Речевое развитие'!N39="","",IF('Художественно-эстетическое разв'!E40="","",IF('Художественно-эстетическое разв'!H40="","",IF('Художественно-эстетическое разв'!AB40="","",('Социально-коммуникативное разви'!P40+'Познавательное развитие'!P40+'Речевое развитие'!F39+'Речевое развитие'!G39+'Речевое развитие'!M39+'Речевое развитие'!N39+'Художественно-эстетическое разв'!E40+'Художественно-эстетическое разв'!H40+'Художественно-эстетическое разв'!AB40)/9)))))))))</f>
        <v/>
      </c>
      <c r="AM39" s="84" t="str">
        <f t="shared" ref="AM39" si="9">IF(AL39="","",IF(AL39=2,"сформирован",IF(AL39=0,"не сформирован","в стадии формирования")))</f>
        <v/>
      </c>
      <c r="AN39" s="84" t="str">
        <f>'Речевое развитие'!I36</f>
        <v/>
      </c>
      <c r="AO39" s="84" t="str">
        <f>IF('Речевое развитие'!D36="","",IF('Речевое развитие'!D36=2,"сформирован",IF('Речевое развитие'!D36=0,"не сформирован", "в стадии формирования")))</f>
        <v/>
      </c>
      <c r="AP39" s="84" t="str">
        <f>IF('Речевое развитие'!E36="","",IF('Речевое развитие'!E36=2,"сформирован",IF('Речевое развитие'!E36=0,"не сформирован", "в стадии формирования")))</f>
        <v/>
      </c>
      <c r="AQ39" s="84" t="str">
        <f>IF('Речевое развитие'!F36="","",IF('Речевое развитие'!F36=2,"сформирован",IF('Речевое развитие'!F36=0,"не сформирован", "в стадии формирования")))</f>
        <v/>
      </c>
      <c r="AR39" s="84" t="str">
        <f>IF('Речевое развитие'!G36="","",IF('Речевое развитие'!G36=2,"сформирован",IF('Речевое развитие'!G36=0,"не сформирован", "в стадии формирования")))</f>
        <v/>
      </c>
      <c r="AS39" s="84"/>
      <c r="AT39" s="84" t="str">
        <f>IF('Речевое развитие'!M36="","",IF('Речевое развитие'!M36=2,"сформирован",IF('Речевое развитие'!M36=0,"не сформирован", "в стадии формирования")))</f>
        <v/>
      </c>
      <c r="AU39" s="84"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AV39" s="84" t="str">
        <f t="shared" ref="AV39" si="10">IF(AU39="","",IF(AU39=2,"сформирован",IF(AU39=0,"не сформирован","в стадии формирования")))</f>
        <v/>
      </c>
      <c r="AW39" s="289"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X39" s="289" t="str">
        <f>IF('Художественно-эстетическое разв'!N37="","",IF('Художественно-эстетическое разв'!N37=2,"сформирован",IF('Художественно-эстетическое разв'!N37=0,"не сформирован", "в стадии формирования")))</f>
        <v/>
      </c>
      <c r="AY39" s="290" t="str">
        <f>IF('Художественно-эстетическое разв'!V37="","",IF('Художественно-эстетическое разв'!V37=2,"сформирован",IF('Художественно-эстетическое разв'!V37=0,"не сформирован", "в стадии формирования")))</f>
        <v/>
      </c>
      <c r="AZ39" s="289" t="str">
        <f>IF('Физическое развитие'!D36="","",IF('Физическое развитие'!D36=2,"сформирован",IF('Физическое развитие'!D36=0,"не сформирован", "в стадии формирования")))</f>
        <v/>
      </c>
      <c r="BA39" s="289" t="str">
        <f>IF('Физическое развитие'!E36="","",IF('Физическое развитие'!E36=2,"сформирован",IF('Физическое развитие'!E36=0,"не сформирован", "в стадии формирования")))</f>
        <v/>
      </c>
      <c r="BB39" s="289" t="str">
        <f>IF('Физическое развитие'!F36="","",IF('Физическое развитие'!F36=2,"сформирован",IF('Физическое развитие'!F36=0,"не сформирован", "в стадии формирования")))</f>
        <v/>
      </c>
      <c r="BC39" s="289" t="str">
        <f>IF('Физическое развитие'!G36="","",IF('Физическое развитие'!G36=2,"сформирован",IF('Физическое развитие'!G36=0,"не сформирован", "в стадии формирования")))</f>
        <v/>
      </c>
      <c r="BD39" s="289" t="str">
        <f>IF('Физическое развитие'!H36="","",IF('Физическое развитие'!H36=2,"сформирован",IF('Физическое развитие'!H36=0,"не сформирован", "в стадии формирования")))</f>
        <v/>
      </c>
      <c r="BE39" s="289" t="str">
        <f>IF('Физическое развитие'!I36="","",IF('Физическое развитие'!I36=2,"сформирован",IF('Физическое развитие'!I36=0,"не сформирован", "в стадии формирования")))</f>
        <v/>
      </c>
      <c r="BF39" s="289" t="str">
        <f>IF('Физическое развитие'!J36="","",IF('Физическое развитие'!J36=2,"сформирован",IF('Физическое развитие'!J36=0,"не сформирован", "в стадии формирования")))</f>
        <v/>
      </c>
      <c r="BG39" s="289" t="str">
        <f>IF('Физическое развитие'!K36="","",IF('Физическое развитие'!K36=2,"сформирован",IF('Физическое развитие'!K36=0,"не сформирован", "в стадии формирования")))</f>
        <v/>
      </c>
      <c r="BH39" s="289" t="str">
        <f>IF('Физическое развитие'!M36="","",IF('Физическое развитие'!M36=2,"сформирован",IF('Физическое развитие'!M36=0,"не сформирован", "в стадии формирования")))</f>
        <v/>
      </c>
      <c r="BI39" s="287" t="str">
        <f>IF('Художественно-эстетическое разв'!M40="","",IF('Художественно-эстетическое разв'!N40="","",IF('Художественно-эстетическое разв'!V40="","",IF('Физическое развитие'!D39="","",IF('Физическое развитие'!E39="","",IF('Физическое развитие'!F39="","",IF('Физическое развитие'!G39="","",IF('Физическое развитие'!H39="","",IF('Физическое развитие'!I39="","",IF('Физическое развитие'!J39="","",IF('Физическое развитие'!K39="","",IF('Физическое развитие'!M39="","",('Художественно-эстетическое разв'!M40+'Художественно-эстетическое разв'!N40+'Художественно-эстетическое разв'!V40+'Физическое развитие'!D39+'Физическое развитие'!E39+'Физическое развитие'!F39+'Физическое развитие'!G39+'Физическое развитие'!H39+'Физическое развитие'!I39+'Физическое развитие'!J39+'Физическое развитие'!K39+'Физическое развитие'!M39)/12))))))))))))</f>
        <v/>
      </c>
      <c r="BJ39" s="84" t="str">
        <f t="shared" ref="BJ39" si="11">IF(BI39="","",IF(BI39=2,"сформирован",IF(BI39=0,"не сформирован","в стадии формирования")))</f>
        <v/>
      </c>
      <c r="BK39" s="84"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BL39" s="84"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BM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BN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BO39" s="84"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BP39" s="84"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BQ39" s="84"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BR39" s="84"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BS39" s="84" t="str">
        <f>IF('Физическое развитие'!L36="","",IF('Физическое развитие'!L36=2,"сформирован",IF('Физическое развитие'!L36=0,"не сформирован", "в стадии формирования")))</f>
        <v/>
      </c>
      <c r="BT39" s="84" t="str">
        <f>IF('Физическое развитие'!P36="","",IF('Физическое развитие'!P36=2,"сформирован",IF('Физическое развитие'!P36=0,"не сформирован", "в стадии формирования")))</f>
        <v/>
      </c>
      <c r="BU39" s="84" t="str">
        <f>IF('Физическое развитие'!Q36="","",IF('Физическое развитие'!Q36=2,"сформирован",IF('Физическое развитие'!Q36=0,"не сформирован", "в стадии формирования")))</f>
        <v/>
      </c>
      <c r="BV39" s="84" t="str">
        <f>IF('Физическое развитие'!R36="","",IF('Физическое развитие'!R36=2,"сформирован",IF('Физическое развитие'!R36=0,"не сформирован", "в стадии формирования")))</f>
        <v/>
      </c>
      <c r="BW39" s="287" t="str">
        <f>IF('Социально-коммуникативное разви'!D40="","",IF('Социально-коммуникативное разви'!G40="","",IF('Социально-коммуникативное разви'!K40="","",IF('Социально-коммуникативное разви'!M40="","",IF('Социально-коммуникативное разви'!X40="","",IF('Социально-коммуникативное разви'!Y40="","",IF('Социально-коммуникативное разви'!Z40="","",IF('Социально-коммуникативное разви'!AA40="","",IF('Физическое развитие'!L39="","",IF('Физическое развитие'!P39="","",IF('Физическое развитие'!Q39="","",IF('Физическое развитие'!R39="","",('Социально-коммуникативное разви'!D40+'Социально-коммуникативное разви'!G40+'Социально-коммуникативное разви'!K40+'Социально-коммуникативное разви'!M40+'Социально-коммуникативное разви'!X40+'Социально-коммуникативное разви'!Y40+'Социально-коммуникативное разви'!Z40+'Социально-коммуникативное разви'!AA40+'Физическое развитие'!L39+'Физическое развитие'!P39+'Физическое развитие'!Q39+'Физическое развитие'!R39)/12))))))))))))</f>
        <v/>
      </c>
      <c r="BX39" s="84" t="str">
        <f t="shared" ref="BX39" si="12">IF(BW39="","",IF(BW39=2,"сформирован",IF(BW39=0,"не сформирован","в стадии формирования")))</f>
        <v/>
      </c>
      <c r="BY39" s="84"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BZ39" s="84"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CA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CB39" s="84"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CC39" s="84" t="str">
        <f>IF('Социально-коммуникативное разви'!AB37="","",IF('Социально-коммуникативное разви'!AB37=2,"сформирован",IF('Социально-коммуникативное разви'!AB37=0,"не сформирован", "в стадии формирования")))</f>
        <v/>
      </c>
      <c r="CD39" s="84" t="str">
        <f>IF('Социально-коммуникативное разви'!AC37="","",IF('Социально-коммуникативное разви'!AC37=2,"сформирован",IF('Социально-коммуникативное разви'!AC37=0,"не сформирован", "в стадии формирования")))</f>
        <v/>
      </c>
      <c r="CE39" s="84"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CF39" s="84" t="str">
        <f>IF('Социально-коммуникативное разви'!AE37="","",IF('Социально-коммуникативное разви'!AE37=2,"сформирован",IF('Социально-коммуникативное разви'!AE37=0,"не сформирован", "в стадии формирования")))</f>
        <v/>
      </c>
      <c r="CG39" s="84" t="str">
        <f>IF('Познавательное развитие'!D37="","",IF('Познавательное развитие'!D37=2,"сформирован",IF('Познавательное развитие'!D37=0,"не сформирован", "в стадии формирования")))</f>
        <v/>
      </c>
      <c r="CH39" s="84" t="str">
        <f>IF('Познавательное развитие'!E37="","",IF('Познавательное развитие'!E37=2,"сформирован",IF('Познавательное развитие'!E37=0,"не сформирован", "в стадии формирования")))</f>
        <v/>
      </c>
      <c r="CI39" s="84" t="str">
        <f>IF('Познавательное развитие'!F37="","",IF('Познавательное развитие'!F37=2,"сформирован",IF('Познавательное развитие'!F37=0,"не сформирован", "в стадии формирования")))</f>
        <v/>
      </c>
      <c r="CJ39" s="84" t="str">
        <f>IF('Познавательное развитие'!I37="","",IF('Познавательное развитие'!I37=2,"сформирован",IF('Познавательное развитие'!I37=0,"не сформирован", "в стадии формирования")))</f>
        <v/>
      </c>
      <c r="CK39" s="84" t="str">
        <f>IF('Познавательное развитие'!K37="","",IF('Познавательное развитие'!K37=2,"сформирован",IF('Познавательное развитие'!K37=0,"не сформирован", "в стадии формирования")))</f>
        <v/>
      </c>
      <c r="CL39" s="84" t="str">
        <f>IF('Познавательное развитие'!S37="","",IF('Познавательное развитие'!S37=2,"сформирован",IF('Познавательное развитие'!S37=0,"не сформирован", "в стадии формирования")))</f>
        <v/>
      </c>
      <c r="CM39" s="84" t="str">
        <f>IF('Познавательное развитие'!U37="","",IF('Познавательное развитие'!U37=2,"сформирован",IF('Познавательное развитие'!U37=0,"не сформирован", "в стадии формирования")))</f>
        <v/>
      </c>
      <c r="CN39" s="84" t="str">
        <f>IF('Познавательное развитие'!Y37="","",IF('Познавательное развитие'!Y37=2,"сформирован",IF('Познавательное развитие'!Y37=0,"не сформирован", "в стадии формирования")))</f>
        <v/>
      </c>
      <c r="CO39" s="84" t="str">
        <f>IF('Познавательное развитие'!Z37="","",IF('Познавательное развитие'!Z37=2,"сформирован",IF('Познавательное развитие'!Z37=0,"не сформирован", "в стадии формирования")))</f>
        <v/>
      </c>
      <c r="CP39" s="84" t="str">
        <f>IF('Познавательное развитие'!AA37="","",IF('Познавательное развитие'!AA37=2,"сформирован",IF('Познавательное развитие'!AA37=0,"не сформирован", "в стадии формирования")))</f>
        <v/>
      </c>
      <c r="CQ39" s="84" t="str">
        <f>IF('Познавательное развитие'!AB37="","",IF('Познавательное развитие'!AB37=2,"сформирован",IF('Познавательное развитие'!AB37=0,"не сформирован", "в стадии формирования")))</f>
        <v/>
      </c>
      <c r="CR39" s="84" t="str">
        <f>IF('Познавательное развитие'!AC37="","",IF('Познавательное развитие'!AC37=2,"сформирован",IF('Познавательное развитие'!AC37=0,"не сформирован", "в стадии формирования")))</f>
        <v/>
      </c>
      <c r="CS39" s="84" t="str">
        <f>IF('Познавательное развитие'!AD37="","",IF('Познавательное развитие'!AD37=2,"сформирован",IF('Познавательное развитие'!AD37=0,"не сформирован", "в стадии формирования")))</f>
        <v/>
      </c>
      <c r="CT39" s="84" t="str">
        <f>IF('Познавательное развитие'!AE37="","",IF('Познавательное развитие'!AE37=2,"сформирован",IF('Познавательное развитие'!AE37=0,"не сформирован", "в стадии формирования")))</f>
        <v/>
      </c>
      <c r="CU39" s="84" t="str">
        <f>IF('Речевое развитие'!J36="","",IF('Речевое развитие'!J36=2,"сформирован",IF('Речевое развитие'!J36=0,"не сформирован", "в стадии формирования")))</f>
        <v/>
      </c>
      <c r="CV39" s="84" t="str">
        <f>IF('Речевое развитие'!K36="","",IF('Речевое развитие'!K36=2,"сформирован",IF('Речевое развитие'!K36=0,"не сформирован", "в стадии формирования")))</f>
        <v/>
      </c>
      <c r="CW39" s="84" t="str">
        <f>IF('Речевое развитие'!L36="","",IF('Речевое развитие'!L36=2,"сформирован",IF('Речевое развитие'!L36=0,"не сформирован", "в стадии формирования")))</f>
        <v/>
      </c>
      <c r="CX39" s="290" t="str">
        <f>IF('Художественно-эстетическое разв'!AA37="","",IF('Художественно-эстетическое разв'!AA37=2,"сформирован",IF('Художественно-эстетическое разв'!AA37=0,"не сформирован", "в стадии формирования")))</f>
        <v/>
      </c>
      <c r="CY39" s="287" t="str">
        <f>IF('Социально-коммуникативное разви'!E40="","",IF('Социально-коммуникативное разви'!F40="","",IF('Социально-коммуникативное разви'!H40="","",IF('Социально-коммуникативное разви'!I40="","",IF('Социально-коммуникативное разви'!AB40="","",IF('Социально-коммуникативное разви'!AC40="","",IF('Социально-коммуникативное разви'!AD40="","",IF('Социально-коммуникативное разви'!AE40="","",IF('Познавательное развитие'!D40="","",IF('Познавательное развитие'!E40="","",IF('Познавательное развитие'!F40="","",IF('Познавательное развитие'!I40="","",IF('Познавательное развитие'!K40="","",IF('Познавательное развитие'!S40="","",IF('Познавательное развитие'!U40="","",IF('Познавательное развитие'!Y40="","",IF('Познавательное развитие'!Z40="","",IF('Познавательное развитие'!AA40="","",IF('Познавательное развитие'!AB40="","",IF('Познавательное развитие'!AC40="","",IF('Познавательное развитие'!AD40="","",IF('Познавательное развитие'!AE40="","",IF('Речевое развитие'!J39="","",IF('Речевое развитие'!K39="","",IF('Речевое развитие'!L39="","",IF('Художественно-эстетическое разв'!AA40="","",('Социально-коммуникативное разви'!E40+'Социально-коммуникативное разви'!F40+'Социально-коммуникативное разви'!H40+'Социально-коммуникативное разви'!I40+'Социально-коммуникативное разви'!AB40+'Социально-коммуникативное разви'!AC40+'Социально-коммуникативное разви'!AD40+'Социально-коммуникативное разви'!AE40+'Познавательное развитие'!D40+'Познавательное развитие'!E40+'Познавательное развитие'!F40+'Познавательное развитие'!I40+'Познавательное развитие'!K40+'Познавательное развитие'!S40+'Познавательное развитие'!U40+'Познавательное развитие'!Y40+'Познавательное развитие'!Z40+'Познавательное развитие'!AA40+'Познавательное развитие'!AB40+'Познавательное развитие'!AC40+'Познавательное развитие'!AD40+'Познавательное развитие'!AE40+'Речевое развитие'!J39+'Речевое развитие'!K39+'Речевое развитие'!L39+'Художественно-эстетическое разв'!AA40)/26))))))))))))))))))))))))))</f>
        <v/>
      </c>
      <c r="CZ39" s="84" t="str">
        <f t="shared" ref="CZ39" si="13">IF(CY39="","",IF(CY39=2,"сформирован",IF(CY39=0,"не сформирован","в стадии формирования")))</f>
        <v/>
      </c>
      <c r="DA39" s="150"/>
      <c r="DB39" s="84"/>
      <c r="DC39" s="84"/>
      <c r="DD39" s="84"/>
      <c r="DE39" s="84"/>
      <c r="DF39" s="84"/>
      <c r="DG39" s="84"/>
      <c r="DH39" s="84"/>
      <c r="DI39" s="84"/>
      <c r="DJ39" s="84"/>
      <c r="DK39" s="84"/>
      <c r="DL39" s="84"/>
      <c r="DM39" s="84"/>
      <c r="DN39" s="84"/>
      <c r="DO39" s="84"/>
      <c r="DP39" s="84"/>
      <c r="DQ39" s="84"/>
      <c r="DR39" s="84"/>
      <c r="DS39" s="84"/>
      <c r="DT39" s="84"/>
      <c r="DU39" s="84"/>
      <c r="DV39" s="84"/>
      <c r="DW39" s="84"/>
      <c r="DX39" s="84"/>
      <c r="DY39" s="84"/>
      <c r="DZ39" s="84"/>
      <c r="EA39" s="84"/>
      <c r="EB39" s="84"/>
      <c r="EC39" s="84"/>
      <c r="ED39" s="84"/>
      <c r="EE39" s="84"/>
      <c r="EF39" s="84"/>
      <c r="EG39" s="84"/>
      <c r="EH39" s="84"/>
      <c r="EI39" s="84"/>
      <c r="EJ39" s="84"/>
      <c r="EK39" s="84"/>
      <c r="EL39" s="84"/>
    </row>
    <row r="40" spans="1:142" hidden="1">
      <c r="A40" s="96">
        <f>список!A38</f>
        <v>0</v>
      </c>
      <c r="B40" s="163" t="str">
        <f>IF(список!B35="","",список!B35)</f>
        <v/>
      </c>
      <c r="C40" s="81" t="str">
        <f>IF(список!C38="","",список!C38)</f>
        <v/>
      </c>
      <c r="D40" s="89">
        <f>COUNTIF(D$4:D$39,$C$40)</f>
        <v>36</v>
      </c>
      <c r="E40" s="81">
        <f t="shared" ref="E40:AP40" si="14">COUNTIF(E$4:E$39,$C$40)</f>
        <v>36</v>
      </c>
      <c r="F40" s="90">
        <f t="shared" si="14"/>
        <v>36</v>
      </c>
      <c r="G40" s="130">
        <f>'Социально-коммуникативное разви'!N38</f>
        <v>0</v>
      </c>
      <c r="H40" s="130">
        <f>'Социально-коммуникативное разви'!O38</f>
        <v>0</v>
      </c>
      <c r="I40" s="130"/>
      <c r="J40" s="130"/>
      <c r="K40" s="130"/>
      <c r="L40" s="130"/>
      <c r="M40" s="130"/>
      <c r="N40" s="130"/>
      <c r="O40" s="130"/>
      <c r="P40" s="144">
        <f>AVERAGE(D40:F40)</f>
        <v>36</v>
      </c>
      <c r="Q40" s="144"/>
      <c r="R40" s="107">
        <f t="shared" si="14"/>
        <v>36</v>
      </c>
      <c r="S40" s="150"/>
      <c r="T40" s="150"/>
      <c r="U40" s="150"/>
      <c r="V40" s="150"/>
      <c r="W40" s="84">
        <f t="shared" si="14"/>
        <v>36</v>
      </c>
      <c r="X40" s="84">
        <f t="shared" si="14"/>
        <v>36</v>
      </c>
      <c r="Y40" s="110"/>
      <c r="Z40" s="110"/>
      <c r="AA40" s="130"/>
      <c r="AB40" s="131">
        <f>AVERAGE(R40:Z40)</f>
        <v>36</v>
      </c>
      <c r="AC40" s="89">
        <f t="shared" si="14"/>
        <v>36</v>
      </c>
      <c r="AD40" s="115">
        <f t="shared" si="14"/>
        <v>36</v>
      </c>
      <c r="AE40" s="115" t="str">
        <f>IF('Речевое развитие'!F37="","",IF('Речевое развитие'!F37=2,"сформирован",IF('Речевое развитие'!GG37=0,"не сформирован", "в стадии формирования")))</f>
        <v/>
      </c>
      <c r="AF40" s="86"/>
      <c r="AG40" s="86"/>
      <c r="AH40" s="86"/>
      <c r="AI40" s="86"/>
      <c r="AJ40" s="86"/>
      <c r="AK40" s="86"/>
      <c r="AL40" s="164" t="str">
        <f>IF('Социально-коммуникативное разви'!P41="","",IF('Познавательное развитие'!P41="","",IF('Речевое развитие'!F40="","",IF('Речевое развитие'!G40="","",IF('Речевое развитие'!M40="","",IF('Речевое развитие'!N40="","",IF('Художественно-эстетическое разв'!E41="","",IF('Художественно-эстетическое разв'!H41="","",IF('Художественно-эстетическое разв'!AB41="","",('Социально-коммуникативное разви'!P41+'Познавательное развитие'!P41+'Речевое развитие'!F40+'Речевое развитие'!G40+'Речевое развитие'!M40+'Речевое развитие'!N40+'Художественно-эстетическое разв'!E41+'Художественно-эстетическое разв'!H41+'Художественно-эстетическое разв'!AB41)/9)))))))))</f>
        <v/>
      </c>
      <c r="AM40" s="137">
        <f>AVERAGE(AC40:AE40)</f>
        <v>36</v>
      </c>
      <c r="AN40" s="81">
        <f t="shared" si="14"/>
        <v>36</v>
      </c>
      <c r="AO40" s="81">
        <f t="shared" si="14"/>
        <v>36</v>
      </c>
      <c r="AP40" s="81">
        <f t="shared" si="14"/>
        <v>36</v>
      </c>
      <c r="AQ40" s="81">
        <f>AVERAGE(AP40:AP40)</f>
        <v>36</v>
      </c>
      <c r="AT40" s="136">
        <f>AVERAGE(AP40:AQ40)</f>
        <v>36</v>
      </c>
      <c r="AU40" s="81"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BK40"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L40"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M40"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N40"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O40"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P40"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Q40"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R40"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S40" s="81" t="str">
        <f>IF('Физическое развитие'!L37="","",IF('Физическое развитие'!L37=2,"сформирован",IF('Физическое развитие'!L37=0,"не сформирован", "в стадии формирования")))</f>
        <v/>
      </c>
      <c r="BT40" s="81" t="str">
        <f>IF('Физическое развитие'!P37="","",IF('Физическое развитие'!P37=2,"сформирован",IF('Физическое развитие'!P37=0,"не сформирован", "в стадии формирования")))</f>
        <v/>
      </c>
      <c r="BU40" s="81" t="str">
        <f>IF('Физическое развитие'!Q37="","",IF('Физическое развитие'!Q37=2,"сформирован",IF('Физическое развитие'!Q37=0,"не сформирован", "в стадии формирования")))</f>
        <v/>
      </c>
      <c r="BV40" s="81" t="str">
        <f>IF('Физическое развитие'!R37="","",IF('Физическое развитие'!R37=2,"сформирован",IF('Физическое развитие'!R37=0,"не сформирован", "в стадии формирования")))</f>
        <v/>
      </c>
      <c r="BX40" s="81" t="str">
        <f t="shared" ref="BX40:BX42" si="15">IF(BW40="","",IF(BW40=2,"сформирован",IF(BW40=0,"не сформирован","в стадии формирования")))</f>
        <v/>
      </c>
      <c r="CB40"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C40"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D40"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E40"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F40"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L40" s="81" t="str">
        <f>IF('Познавательное развитие'!S38="","",IF('Познавательное развитие'!S38=2,"сформирован",IF('Познавательное развитие'!S38=0,"не сформирован", "в стадии формирования")))</f>
        <v/>
      </c>
    </row>
    <row r="41" spans="1:142" hidden="1">
      <c r="A41" s="96">
        <f>список!A39</f>
        <v>0</v>
      </c>
      <c r="B41" s="163" t="str">
        <f>IF(список!B36="","",список!B36)</f>
        <v/>
      </c>
      <c r="C41" s="81" t="str">
        <f>IF(список!C39="","",список!C39)</f>
        <v/>
      </c>
      <c r="D41" s="81">
        <f>COUNTIF(D$4:D$39,$C$41)</f>
        <v>36</v>
      </c>
      <c r="E41" s="81">
        <f t="shared" ref="E41:AP41" si="16">COUNTIF(E$4:E$39,$C$41)</f>
        <v>36</v>
      </c>
      <c r="F41" s="81">
        <f t="shared" si="16"/>
        <v>36</v>
      </c>
      <c r="G41" s="130">
        <f>'Социально-коммуникативное разви'!N39</f>
        <v>0</v>
      </c>
      <c r="H41" s="130">
        <f>'Социально-коммуникативное разви'!O39</f>
        <v>0</v>
      </c>
      <c r="I41" s="84"/>
      <c r="J41" s="84"/>
      <c r="K41" s="84"/>
      <c r="L41" s="84"/>
      <c r="M41" s="84"/>
      <c r="N41" s="84"/>
      <c r="O41" s="84"/>
      <c r="P41" s="133">
        <f>AVERAGE(D41:F41)</f>
        <v>36</v>
      </c>
      <c r="Q41" s="133"/>
      <c r="R41" s="84">
        <f t="shared" si="16"/>
        <v>36</v>
      </c>
      <c r="S41" s="84"/>
      <c r="T41" s="84"/>
      <c r="U41" s="84"/>
      <c r="V41" s="84"/>
      <c r="W41" s="84">
        <f t="shared" si="16"/>
        <v>36</v>
      </c>
      <c r="X41" s="84">
        <f t="shared" si="16"/>
        <v>36</v>
      </c>
      <c r="Y41" s="84"/>
      <c r="Z41" s="84"/>
      <c r="AA41" s="84"/>
      <c r="AB41" s="132">
        <f>AVERAGE(R41:Z41)</f>
        <v>36</v>
      </c>
      <c r="AC41" s="84">
        <f t="shared" si="16"/>
        <v>36</v>
      </c>
      <c r="AD41" s="84">
        <f>COUNTIF(AD$4:AD$39,$C$41)</f>
        <v>36</v>
      </c>
      <c r="AE41" s="115" t="str">
        <f>IF('Речевое развитие'!F38="","",IF('Речевое развитие'!F38=2,"сформирован",IF('Речевое развитие'!GG38=0,"не сформирован", "в стадии формирования")))</f>
        <v/>
      </c>
      <c r="AF41" s="110"/>
      <c r="AG41" s="110"/>
      <c r="AH41" s="110"/>
      <c r="AI41" s="110"/>
      <c r="AJ41" s="110"/>
      <c r="AK41" s="110"/>
      <c r="AL41" s="164" t="str">
        <f>IF('Социально-коммуникативное разви'!P42="","",IF('Познавательное развитие'!P42="","",IF('Речевое развитие'!F41="","",IF('Речевое развитие'!G41="","",IF('Речевое развитие'!M41="","",IF('Речевое развитие'!N41="","",IF('Художественно-эстетическое разв'!E42="","",IF('Художественно-эстетическое разв'!H42="","",IF('Художественно-эстетическое разв'!AB42="","",('Социально-коммуникативное разви'!P42+'Познавательное развитие'!P42+'Речевое развитие'!F41+'Речевое развитие'!G41+'Речевое развитие'!M41+'Речевое развитие'!N41+'Художественно-эстетическое разв'!E42+'Художественно-эстетическое разв'!H42+'Художественно-эстетическое разв'!AB42)/9)))))))))</f>
        <v/>
      </c>
      <c r="AM41" s="137">
        <f>AVERAGE(AC41:AE41)</f>
        <v>36</v>
      </c>
      <c r="AN41" s="81">
        <f t="shared" si="16"/>
        <v>36</v>
      </c>
      <c r="AO41" s="81">
        <f>COUNTIF(AO$4:AO$39,$C$41)</f>
        <v>36</v>
      </c>
      <c r="AP41" s="81">
        <f t="shared" si="16"/>
        <v>36</v>
      </c>
      <c r="AQ41" s="81">
        <f>AVERAGE(AP41:AP41)</f>
        <v>36</v>
      </c>
      <c r="AT41" s="136">
        <f>AVERAGE(AP41:AQ41)</f>
        <v>36</v>
      </c>
      <c r="AU41" s="81"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BK41"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L41"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M41"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N41"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O41"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P41"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Q41"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R41"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S41" s="81" t="str">
        <f>IF('Физическое развитие'!L38="","",IF('Физическое развитие'!L38=2,"сформирован",IF('Физическое развитие'!L38=0,"не сформирован", "в стадии формирования")))</f>
        <v/>
      </c>
      <c r="BT41" s="81" t="str">
        <f>IF('Физическое развитие'!P38="","",IF('Физическое развитие'!P38=2,"сформирован",IF('Физическое развитие'!P38=0,"не сформирован", "в стадии формирования")))</f>
        <v/>
      </c>
      <c r="BU41" s="81" t="str">
        <f>IF('Физическое развитие'!Q38="","",IF('Физическое развитие'!Q38=2,"сформирован",IF('Физическое развитие'!Q38=0,"не сформирован", "в стадии формирования")))</f>
        <v/>
      </c>
      <c r="BV41" s="81" t="str">
        <f>IF('Физическое развитие'!R38="","",IF('Физическое развитие'!R38=2,"сформирован",IF('Физическое развитие'!R38=0,"не сформирован", "в стадии формирования")))</f>
        <v/>
      </c>
      <c r="BX41" s="81" t="str">
        <f t="shared" si="15"/>
        <v/>
      </c>
      <c r="CB41"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C41"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D41"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E41"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F41"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L41" s="81" t="str">
        <f>IF('Познавательное развитие'!S39="","",IF('Познавательное развитие'!S39=2,"сформирован",IF('Познавательное развитие'!S39=0,"не сформирован", "в стадии формирования")))</f>
        <v/>
      </c>
    </row>
    <row r="42" spans="1:142" hidden="1">
      <c r="A42" s="96">
        <f>список!A40</f>
        <v>0</v>
      </c>
      <c r="B42" s="163" t="str">
        <f>IF(список!B37="","",список!B37)</f>
        <v/>
      </c>
      <c r="C42" s="81" t="str">
        <f>IF(список!C40="","",список!C40)</f>
        <v/>
      </c>
      <c r="D42" s="81">
        <f>COUNTIF(D$4:D$39,$C$42)</f>
        <v>36</v>
      </c>
      <c r="E42" s="81">
        <f t="shared" ref="E42:AP42" si="17">COUNTIF(E$4:E$39,$C$42)</f>
        <v>36</v>
      </c>
      <c r="F42" s="81">
        <f t="shared" si="17"/>
        <v>36</v>
      </c>
      <c r="G42" s="130">
        <f>'Социально-коммуникативное разви'!N40</f>
        <v>0</v>
      </c>
      <c r="H42" s="130">
        <f>'Социально-коммуникативное разви'!O40</f>
        <v>0</v>
      </c>
      <c r="P42" s="134">
        <f>AVERAGE(D42:F42)</f>
        <v>36</v>
      </c>
      <c r="Q42" s="134"/>
      <c r="R42" s="81">
        <f t="shared" si="17"/>
        <v>36</v>
      </c>
      <c r="W42" s="81">
        <f t="shared" si="17"/>
        <v>36</v>
      </c>
      <c r="X42" s="81">
        <f t="shared" si="17"/>
        <v>36</v>
      </c>
      <c r="AB42" s="135">
        <f>AVERAGE(R42:Z42)</f>
        <v>36</v>
      </c>
      <c r="AC42" s="81">
        <f t="shared" si="17"/>
        <v>36</v>
      </c>
      <c r="AD42" s="81">
        <f t="shared" si="17"/>
        <v>36</v>
      </c>
      <c r="AE42" s="115" t="str">
        <f>IF('Речевое развитие'!F39="","",IF('Речевое развитие'!F39=2,"сформирован",IF('Речевое развитие'!GG39=0,"не сформирован", "в стадии формирования")))</f>
        <v/>
      </c>
      <c r="AF42" s="86"/>
      <c r="AG42" s="86"/>
      <c r="AH42" s="86"/>
      <c r="AI42" s="86"/>
      <c r="AJ42" s="86"/>
      <c r="AK42" s="86"/>
      <c r="AL42" s="164" t="str">
        <f>IF('Социально-коммуникативное разви'!P43="","",IF('Познавательное развитие'!P43="","",IF('Речевое развитие'!F42="","",IF('Речевое развитие'!G42="","",IF('Речевое развитие'!M42="","",IF('Речевое развитие'!N42="","",IF('Художественно-эстетическое разв'!E43="","",IF('Художественно-эстетическое разв'!H43="","",IF('Художественно-эстетическое разв'!AB43="","",('Социально-коммуникативное разви'!P43+'Познавательное развитие'!P43+'Речевое развитие'!F42+'Речевое развитие'!G42+'Речевое развитие'!M42+'Речевое развитие'!N42+'Художественно-эстетическое разв'!E43+'Художественно-эстетическое разв'!H43+'Художественно-эстетическое разв'!AB43)/9)))))))))</f>
        <v/>
      </c>
      <c r="AM42" s="137">
        <f>AVERAGE(AC42:AE42)</f>
        <v>36</v>
      </c>
      <c r="AN42" s="81">
        <f t="shared" si="17"/>
        <v>36</v>
      </c>
      <c r="AO42" s="81">
        <f t="shared" si="17"/>
        <v>36</v>
      </c>
      <c r="AP42" s="81">
        <f t="shared" si="17"/>
        <v>36</v>
      </c>
      <c r="AQ42" s="81">
        <f>AVERAGE(AP42:AP42)</f>
        <v>36</v>
      </c>
      <c r="AT42" s="136">
        <f>AVERAGE(AP42:AQ42)</f>
        <v>36</v>
      </c>
      <c r="AU42" s="81"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BK42"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L42"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M42"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N42"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O42"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P42"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Q42"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R42"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S42" s="81" t="str">
        <f>IF('Физическое развитие'!L39="","",IF('Физическое развитие'!L39=2,"сформирован",IF('Физическое развитие'!L39=0,"не сформирован", "в стадии формирования")))</f>
        <v/>
      </c>
      <c r="BT42" s="81" t="str">
        <f>IF('Физическое развитие'!P39="","",IF('Физическое развитие'!P39=2,"сформирован",IF('Физическое развитие'!P39=0,"не сформирован", "в стадии формирования")))</f>
        <v/>
      </c>
      <c r="BU42" s="81" t="str">
        <f>IF('Физическое развитие'!Q39="","",IF('Физическое развитие'!Q39=2,"сформирован",IF('Физическое развитие'!Q39=0,"не сформирован", "в стадии формирования")))</f>
        <v/>
      </c>
      <c r="BV42" s="81" t="str">
        <f>IF('Физическое развитие'!R39="","",IF('Физическое развитие'!R39=2,"сформирован",IF('Физическое развитие'!R39=0,"не сформирован", "в стадии формирования")))</f>
        <v/>
      </c>
      <c r="BX42" s="81" t="str">
        <f t="shared" si="15"/>
        <v/>
      </c>
      <c r="CB42"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C42"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D42"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E42"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F42"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L42" s="81" t="str">
        <f>IF('Познавательное развитие'!S40="","",IF('Познавательное развитие'!S40=2,"сформирован",IF('Познавательное развитие'!S40=0,"не сформирован", "в стадии формирования")))</f>
        <v/>
      </c>
    </row>
    <row r="43" spans="1:142">
      <c r="A43" s="96"/>
      <c r="B43" s="163" t="str">
        <f>IF(список!B38="","",список!B38)</f>
        <v/>
      </c>
      <c r="C43" s="81" t="str">
        <f>IF(список!C38="","",список!C38)</f>
        <v/>
      </c>
      <c r="CB43"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row>
    <row r="44" spans="1:142">
      <c r="A44" s="96"/>
      <c r="B44" s="163" t="str">
        <f>IF(список!B39="","",список!B39)</f>
        <v/>
      </c>
      <c r="C44" s="81" t="str">
        <f>IF(список!C39="","",список!C39)</f>
        <v/>
      </c>
    </row>
  </sheetData>
  <sheetProtection password="CC6F" sheet="1" objects="1" scenarios="1" selectLockedCells="1"/>
  <mergeCells count="7">
    <mergeCell ref="D2:Q2"/>
    <mergeCell ref="BY2:CZ2"/>
    <mergeCell ref="BK2:BX2"/>
    <mergeCell ref="R2:AB2"/>
    <mergeCell ref="AC2:AM2"/>
    <mergeCell ref="AN2:AV2"/>
    <mergeCell ref="AW2:BJ2"/>
  </mergeCells>
  <conditionalFormatting sqref="G5:H42 AE5:AE42 AF5:AK40 AM4:AM42 D4:AK4 D5:AD40">
    <cfRule type="containsText" dxfId="154" priority="71" operator="containsText" text="норма, средний, 3 уровень">
      <formula>NOT(ISERROR(SEARCH("норма, средний, 3 уровень",D4)))</formula>
    </cfRule>
  </conditionalFormatting>
  <conditionalFormatting sqref="G5:H42 AE5:AE42 AF5:AK40 AM4:AM42 D4:AK4 D5:AD40">
    <cfRule type="containsText" dxfId="153" priority="64" operator="containsText" text="низкий">
      <formula>NOT(ISERROR(SEARCH("низкий",D4)))</formula>
    </cfRule>
    <cfRule type="containsText" dxfId="152" priority="65" operator="containsText" text="сниженный">
      <formula>NOT(ISERROR(SEARCH("сниженный",D4)))</formula>
    </cfRule>
    <cfRule type="containsText" dxfId="151" priority="66" operator="containsText" text="очень высокий">
      <formula>NOT(ISERROR(SEARCH("очень высокий",D4)))</formula>
    </cfRule>
    <cfRule type="containsText" dxfId="150" priority="67" operator="containsText" text="высокий">
      <formula>NOT(ISERROR(SEARCH("высокий",D4)))</formula>
    </cfRule>
    <cfRule type="containsText" dxfId="149" priority="68" operator="containsText" text="средний">
      <formula>NOT(ISERROR(SEARCH("средний",D4)))</formula>
    </cfRule>
    <cfRule type="containsText" dxfId="148" priority="69" operator="containsText" text="3 уровень">
      <formula>NOT(ISERROR(SEARCH("3 уровень",D4)))</formula>
    </cfRule>
    <cfRule type="containsText" dxfId="147" priority="70" operator="containsText" text="норма">
      <formula>NOT(ISERROR(SEARCH("норма",D4)))</formula>
    </cfRule>
  </conditionalFormatting>
  <conditionalFormatting sqref="G5:H42 AE5:AE42 AF5:AK41 AM4:AM42 D4:AK4 D5:AD41">
    <cfRule type="containsText" dxfId="146" priority="63" operator="containsText" text="очень высокий">
      <formula>NOT(ISERROR(SEARCH("очень высокий",D4)))</formula>
    </cfRule>
  </conditionalFormatting>
  <conditionalFormatting sqref="AC4:AK4 AC5:AD40 AE5:AE42 AF5:AK40 AM4:AM42">
    <cfRule type="containsText" dxfId="145" priority="62" stopIfTrue="1" operator="containsText" text="ниже среднего">
      <formula>NOT(ISERROR(SEARCH("ниже среднего",AC4)))</formula>
    </cfRule>
  </conditionalFormatting>
  <conditionalFormatting sqref="G5:H42 AE5:AE42 AF5:AK40 AM4:AM42 D4:AK4 D5:AD40">
    <cfRule type="containsText" dxfId="144" priority="59" operator="containsText" text="низкий">
      <formula>NOT(ISERROR(SEARCH("низкий",D4)))</formula>
    </cfRule>
    <cfRule type="containsText" dxfId="143" priority="60" operator="containsText" text="норма">
      <formula>NOT(ISERROR(SEARCH("норма",D4)))</formula>
    </cfRule>
    <cfRule type="containsText" dxfId="142" priority="61" operator="containsText" text="низкий">
      <formula>NOT(ISERROR(SEARCH("низкий",D4)))</formula>
    </cfRule>
  </conditionalFormatting>
  <conditionalFormatting sqref="D43:AM83 AM4:AM42 D4:AK42">
    <cfRule type="containsText" dxfId="141" priority="56" operator="containsText" text="очень высокий">
      <formula>NOT(ISERROR(SEARCH("очень высокий",D4)))</formula>
    </cfRule>
    <cfRule type="containsText" dxfId="140" priority="57" operator="containsText" text="ниже нормы">
      <formula>NOT(ISERROR(SEARCH("ниже нормы",D4)))</formula>
    </cfRule>
    <cfRule type="containsText" dxfId="139" priority="58" operator="containsText" text="сниженный">
      <formula>NOT(ISERROR(SEARCH("сниженный",D4)))</formula>
    </cfRule>
  </conditionalFormatting>
  <conditionalFormatting sqref="G5:H42 AE5:AE42 AF5:AK40 AM4:AM42 D4:AK4 D5:AD40">
    <cfRule type="containsText" dxfId="138" priority="54" operator="containsText" text="высокий">
      <formula>NOT(ISERROR(SEARCH("высокий",D4)))</formula>
    </cfRule>
    <cfRule type="containsText" dxfId="137" priority="55" operator="containsText" text="низкий">
      <formula>NOT(ISERROR(SEARCH("низкий",D4)))</formula>
    </cfRule>
  </conditionalFormatting>
  <conditionalFormatting sqref="G5:H42 AF5:AK39 D4:O39 AC4:AK38 AN4:AR39 R4:AA39">
    <cfRule type="containsText" dxfId="136" priority="38" operator="containsText" text="не сформирован">
      <formula>NOT(ISERROR(SEARCH("не сформирован",D4)))</formula>
    </cfRule>
    <cfRule type="containsText" dxfId="135" priority="51" operator="containsText" text="сформирован">
      <formula>NOT(ISERROR(SEARCH("сформирован",D4)))</formula>
    </cfRule>
    <cfRule type="containsText" dxfId="134" priority="52" operator="containsText" text="в стадии формирования">
      <formula>NOT(ISERROR(SEARCH("в стадии формирования",D4)))</formula>
    </cfRule>
    <cfRule type="containsText" dxfId="133" priority="53" operator="containsText" text="не сформирован">
      <formula>NOT(ISERROR(SEARCH("не сформирован",D4)))</formula>
    </cfRule>
  </conditionalFormatting>
  <conditionalFormatting sqref="AC5:AD39 AE5:AE42">
    <cfRule type="containsText" dxfId="132" priority="36" operator="containsText" text="не сформирован">
      <formula>NOT(ISERROR(SEARCH("не сформирован",AC5)))</formula>
    </cfRule>
    <cfRule type="containsText" dxfId="131" priority="45" operator="containsText" text="сформирован">
      <formula>NOT(ISERROR(SEARCH("сформирован",AC5)))</formula>
    </cfRule>
    <cfRule type="containsText" dxfId="130" priority="46" operator="containsText" text="в стадии формирования">
      <formula>NOT(ISERROR(SEARCH("в стадии формирования",AC5)))</formula>
    </cfRule>
    <cfRule type="containsText" dxfId="129" priority="47" operator="containsText" text="не сформирован">
      <formula>NOT(ISERROR(SEARCH("не сформирован",AC5)))</formula>
    </cfRule>
  </conditionalFormatting>
  <conditionalFormatting sqref="AS4:AS39">
    <cfRule type="containsText" dxfId="128" priority="34" operator="containsText" text="не сформирован">
      <formula>NOT(ISERROR(SEARCH("не сформирован",AS4)))</formula>
    </cfRule>
    <cfRule type="containsText" dxfId="127" priority="39" operator="containsText" text="сформирован">
      <formula>NOT(ISERROR(SEARCH("сформирован",AS4)))</formula>
    </cfRule>
    <cfRule type="containsText" dxfId="126" priority="40" operator="containsText" text="в стадии формирования">
      <formula>NOT(ISERROR(SEARCH("в стадии формирования",AS4)))</formula>
    </cfRule>
    <cfRule type="containsText" dxfId="125" priority="41" operator="containsText" text="не сформирован">
      <formula>NOT(ISERROR(SEARCH("не сформирован",AS4)))</formula>
    </cfRule>
  </conditionalFormatting>
  <conditionalFormatting sqref="CM5:CX39 Q4:Q39 BY4:CX38">
    <cfRule type="cellIs" dxfId="124" priority="31" operator="equal">
      <formula>"в стадии формирования"</formula>
    </cfRule>
    <cfRule type="cellIs" dxfId="123" priority="32" operator="equal">
      <formula>"сформирован"</formula>
    </cfRule>
    <cfRule type="cellIs" dxfId="122" priority="33" operator="equal">
      <formula>"не сформирован"</formula>
    </cfRule>
  </conditionalFormatting>
  <conditionalFormatting sqref="AB4:AB39">
    <cfRule type="cellIs" dxfId="121" priority="28" operator="equal">
      <formula>"в стадии формирования"</formula>
    </cfRule>
    <cfRule type="cellIs" dxfId="120" priority="29" operator="equal">
      <formula>"сформирован"</formula>
    </cfRule>
    <cfRule type="cellIs" dxfId="119" priority="30" operator="equal">
      <formula>"не сформирован"</formula>
    </cfRule>
  </conditionalFormatting>
  <conditionalFormatting sqref="AM4:AM39 AW4:BH39 BK4:BV42">
    <cfRule type="cellIs" dxfId="118" priority="25" operator="equal">
      <formula>"сформирован"</formula>
    </cfRule>
    <cfRule type="cellIs" dxfId="117" priority="26" operator="equal">
      <formula>"в стадии формирования"</formula>
    </cfRule>
    <cfRule type="cellIs" dxfId="116" priority="27" operator="equal">
      <formula>"не сформирован"</formula>
    </cfRule>
  </conditionalFormatting>
  <conditionalFormatting sqref="AT4:AT39">
    <cfRule type="cellIs" dxfId="115" priority="22" operator="equal">
      <formula>"в стадии формирования"</formula>
    </cfRule>
    <cfRule type="cellIs" dxfId="114" priority="23" operator="equal">
      <formula>"сформирован"</formula>
    </cfRule>
    <cfRule type="cellIs" dxfId="113" priority="24" operator="equal">
      <formula>"не сформирован"</formula>
    </cfRule>
  </conditionalFormatting>
  <conditionalFormatting sqref="AV4:AV39">
    <cfRule type="cellIs" dxfId="112" priority="19" operator="equal">
      <formula>"сформирован"</formula>
    </cfRule>
    <cfRule type="cellIs" dxfId="111" priority="20" operator="equal">
      <formula>"в стадии формирования"</formula>
    </cfRule>
    <cfRule type="cellIs" dxfId="110" priority="21" operator="equal">
      <formula>"не сформирован"</formula>
    </cfRule>
  </conditionalFormatting>
  <conditionalFormatting sqref="BJ4:BJ39">
    <cfRule type="cellIs" dxfId="109" priority="13" operator="equal">
      <formula>"сформирован"</formula>
    </cfRule>
    <cfRule type="cellIs" dxfId="108" priority="14" operator="equal">
      <formula>"в стадии формирования"</formula>
    </cfRule>
    <cfRule type="cellIs" dxfId="107" priority="15" operator="equal">
      <formula>"не сформирован"</formula>
    </cfRule>
  </conditionalFormatting>
  <conditionalFormatting sqref="BX4:BX42">
    <cfRule type="cellIs" dxfId="106" priority="10" operator="equal">
      <formula>"в стадии формирования"</formula>
    </cfRule>
    <cfRule type="cellIs" dxfId="105" priority="11" operator="equal">
      <formula>"сформирован"</formula>
    </cfRule>
    <cfRule type="cellIs" dxfId="104" priority="12" operator="equal">
      <formula>"не сформирован"</formula>
    </cfRule>
  </conditionalFormatting>
  <conditionalFormatting sqref="BY5:CA39 CB5:CB43 CC5:CF42 CG5:CK39 CL5:CL42">
    <cfRule type="cellIs" dxfId="103" priority="4" operator="equal">
      <formula>"в стадии формирования"</formula>
    </cfRule>
    <cfRule type="cellIs" dxfId="102" priority="5" operator="equal">
      <formula>"сформирован"</formula>
    </cfRule>
    <cfRule type="cellIs" dxfId="101" priority="6" operator="equal">
      <formula>"не сформирован"</formula>
    </cfRule>
  </conditionalFormatting>
  <conditionalFormatting sqref="CZ4:CZ39">
    <cfRule type="cellIs" dxfId="100" priority="1" operator="equal">
      <formula>"в стадии формирования"</formula>
    </cfRule>
    <cfRule type="cellIs" dxfId="99" priority="2" operator="equal">
      <formula>"сформирован"</formula>
    </cfRule>
    <cfRule type="cellIs" dxfId="98" priority="3" operator="equal">
      <formula>"не сформирован"</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H40"/>
  <sheetViews>
    <sheetView topLeftCell="A5" zoomScale="70" zoomScaleNormal="70" workbookViewId="0">
      <selection activeCell="D5" sqref="D5:H38"/>
    </sheetView>
  </sheetViews>
  <sheetFormatPr defaultColWidth="9.140625" defaultRowHeight="15"/>
  <cols>
    <col min="1" max="1" width="9.140625" style="81"/>
    <col min="2" max="2" width="22.5703125" style="81" customWidth="1"/>
    <col min="3" max="4" width="9.140625" style="81"/>
    <col min="5" max="5" width="10.85546875" style="81" customWidth="1"/>
    <col min="6" max="6" width="11.140625" style="81" customWidth="1"/>
    <col min="7" max="7" width="16" style="81" customWidth="1"/>
    <col min="8" max="16" width="9.140625" style="81"/>
    <col min="17" max="18" width="9.140625" style="117"/>
    <col min="19" max="19" width="15.42578125" style="81" customWidth="1"/>
    <col min="20" max="20" width="9.140625" style="81" customWidth="1"/>
    <col min="21" max="21" width="9.140625" style="81"/>
    <col min="22" max="23" width="9.140625" style="117"/>
    <col min="24" max="31" width="9.140625" style="81"/>
    <col min="32" max="33" width="9.140625" style="117"/>
    <col min="34" max="16384" width="9.140625" style="94"/>
  </cols>
  <sheetData>
    <row r="1" spans="1:34">
      <c r="A1" s="323" t="s">
        <v>119</v>
      </c>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row>
    <row r="2" spans="1:34" ht="63" customHeight="1">
      <c r="A2" s="329" t="str">
        <f>список!A1</f>
        <v>№</v>
      </c>
      <c r="B2" s="332" t="str">
        <f>список!B1</f>
        <v>Фамилия, имя воспитанника</v>
      </c>
      <c r="C2" s="329" t="str">
        <f>список!C1</f>
        <v xml:space="preserve">дата </v>
      </c>
      <c r="D2" s="324" t="s">
        <v>120</v>
      </c>
      <c r="E2" s="325"/>
      <c r="F2" s="325"/>
      <c r="G2" s="325"/>
      <c r="H2" s="325"/>
      <c r="I2" s="325"/>
      <c r="J2" s="325"/>
      <c r="K2" s="325"/>
      <c r="L2" s="325"/>
      <c r="M2" s="325"/>
      <c r="N2" s="325"/>
      <c r="O2" s="325"/>
      <c r="P2" s="325"/>
      <c r="Q2" s="325"/>
      <c r="R2" s="326"/>
      <c r="S2" s="327" t="s">
        <v>123</v>
      </c>
      <c r="T2" s="327"/>
      <c r="U2" s="327"/>
      <c r="V2" s="327"/>
      <c r="W2" s="327"/>
      <c r="X2" s="328" t="s">
        <v>124</v>
      </c>
      <c r="Y2" s="328"/>
      <c r="Z2" s="328"/>
      <c r="AA2" s="328"/>
      <c r="AB2" s="328"/>
      <c r="AC2" s="328"/>
      <c r="AD2" s="328"/>
      <c r="AE2" s="328"/>
      <c r="AF2" s="328"/>
      <c r="AG2" s="328"/>
    </row>
    <row r="3" spans="1:34" s="140" customFormat="1" ht="18" customHeight="1">
      <c r="A3" s="330"/>
      <c r="B3" s="333"/>
      <c r="C3" s="330"/>
      <c r="D3" s="335" t="s">
        <v>121</v>
      </c>
      <c r="E3" s="335"/>
      <c r="F3" s="335"/>
      <c r="G3" s="335"/>
      <c r="H3" s="335"/>
      <c r="I3" s="335" t="s">
        <v>122</v>
      </c>
      <c r="J3" s="335"/>
      <c r="K3" s="335"/>
      <c r="L3" s="335"/>
      <c r="M3" s="335"/>
      <c r="N3" s="335"/>
      <c r="O3" s="335"/>
      <c r="P3" s="335"/>
      <c r="Q3" s="138"/>
      <c r="R3" s="138"/>
      <c r="S3" s="139"/>
      <c r="T3" s="139"/>
      <c r="U3" s="139"/>
      <c r="V3" s="139"/>
      <c r="W3" s="139"/>
      <c r="X3" s="138"/>
      <c r="Y3" s="138"/>
      <c r="Z3" s="138"/>
      <c r="AA3" s="138"/>
      <c r="AB3" s="138"/>
      <c r="AC3" s="138"/>
      <c r="AD3" s="138"/>
      <c r="AE3" s="138"/>
      <c r="AF3" s="138"/>
      <c r="AG3" s="138"/>
    </row>
    <row r="4" spans="1:34" ht="161.25" customHeight="1" thickBot="1">
      <c r="A4" s="331"/>
      <c r="B4" s="334"/>
      <c r="C4" s="331"/>
      <c r="D4" s="113" t="s">
        <v>156</v>
      </c>
      <c r="E4" s="113" t="s">
        <v>157</v>
      </c>
      <c r="F4" s="113" t="s">
        <v>158</v>
      </c>
      <c r="G4" s="113" t="s">
        <v>260</v>
      </c>
      <c r="H4" s="113" t="s">
        <v>159</v>
      </c>
      <c r="I4" s="113" t="s">
        <v>160</v>
      </c>
      <c r="J4" s="114" t="s">
        <v>161</v>
      </c>
      <c r="K4" s="114" t="s">
        <v>261</v>
      </c>
      <c r="L4" s="114" t="s">
        <v>231</v>
      </c>
      <c r="M4" s="114" t="s">
        <v>163</v>
      </c>
      <c r="N4" s="114" t="s">
        <v>164</v>
      </c>
      <c r="O4" s="114" t="s">
        <v>165</v>
      </c>
      <c r="P4" s="114" t="s">
        <v>166</v>
      </c>
      <c r="Q4" s="336" t="s">
        <v>0</v>
      </c>
      <c r="R4" s="336"/>
      <c r="S4" s="114" t="s">
        <v>167</v>
      </c>
      <c r="T4" s="114" t="s">
        <v>168</v>
      </c>
      <c r="U4" s="114" t="s">
        <v>169</v>
      </c>
      <c r="V4" s="336" t="s">
        <v>0</v>
      </c>
      <c r="W4" s="336"/>
      <c r="X4" s="114" t="s">
        <v>262</v>
      </c>
      <c r="Y4" s="114" t="s">
        <v>170</v>
      </c>
      <c r="Z4" s="114" t="s">
        <v>171</v>
      </c>
      <c r="AA4" s="114" t="s">
        <v>174</v>
      </c>
      <c r="AB4" s="114" t="s">
        <v>172</v>
      </c>
      <c r="AC4" s="114" t="s">
        <v>173</v>
      </c>
      <c r="AD4" s="114" t="s">
        <v>175</v>
      </c>
      <c r="AE4" s="114" t="s">
        <v>176</v>
      </c>
      <c r="AF4" s="336" t="s">
        <v>0</v>
      </c>
      <c r="AG4" s="336"/>
    </row>
    <row r="5" spans="1:34">
      <c r="A5" s="81">
        <f>список!A2</f>
        <v>1</v>
      </c>
      <c r="B5" s="81" t="str">
        <f>IF(список!B2="","",список!B2)</f>
        <v/>
      </c>
      <c r="C5" s="81" t="str">
        <f>IF(список!C2="","",список!C2)</f>
        <v/>
      </c>
      <c r="D5" s="222"/>
      <c r="E5" s="223"/>
      <c r="F5" s="223"/>
      <c r="G5" s="223"/>
      <c r="H5" s="223"/>
      <c r="I5" s="223"/>
      <c r="J5" s="223"/>
      <c r="K5" s="223"/>
      <c r="L5" s="223"/>
      <c r="M5" s="223"/>
      <c r="N5" s="223"/>
      <c r="O5" s="223"/>
      <c r="P5" s="223"/>
      <c r="Q5" s="237" t="str">
        <f>IF(D5="","",IF(E5="","",IF(F5="","",IF(G5="","",IF(H5="","",IF(I5="","",IF(J5="","",IF(K5="","",IF(L5="","",IF(M5="","",IF(N5="","",IF(O5="","",IF(P5="","",SUM(D5:P5)/13)))))))))))))</f>
        <v/>
      </c>
      <c r="R5" s="238" t="str">
        <f>IF(Q5="","",IF(Q5&gt;1.5,"сформирован",IF(Q5&lt;0.5,"не сформирован", "в стадии формирования")))</f>
        <v/>
      </c>
      <c r="S5" s="222"/>
      <c r="T5" s="223"/>
      <c r="U5" s="223"/>
      <c r="V5" s="302" t="str">
        <f>IF(S5="","",IF(T5="","",IF(U5="","",SUM(S5:U5)/3)))</f>
        <v/>
      </c>
      <c r="W5" s="244" t="str">
        <f>IF(V5="","",IF(V5&gt;1.5,"сформирован",IF(V5&lt;0.5,"не сформирован","в стадии формирования")))</f>
        <v/>
      </c>
      <c r="X5" s="222"/>
      <c r="Y5" s="223"/>
      <c r="Z5" s="223"/>
      <c r="AA5" s="223"/>
      <c r="AB5" s="223"/>
      <c r="AC5" s="223"/>
      <c r="AD5" s="223"/>
      <c r="AE5" s="223"/>
      <c r="AF5" s="237" t="str">
        <f>IF(X5="","",IF(Y5="","",IF(Z5="","",IF(AA5="","",IF(AB5="","",IF(AC5="","",IF(AD5="","",IF(AE5="","",(SUM(X5:AE5)/8)))))))))</f>
        <v/>
      </c>
      <c r="AG5" s="238" t="str">
        <f>IF(AF5="","",IF(AF5&gt;1.5,"сформирован",IF(AF5&lt;0.5,"не сформирован", "в стадии формирования")))</f>
        <v/>
      </c>
      <c r="AH5" s="247"/>
    </row>
    <row r="6" spans="1:34">
      <c r="A6" s="81">
        <f>список!A3</f>
        <v>2</v>
      </c>
      <c r="B6" s="81" t="str">
        <f>IF(список!B3="","",список!B3)</f>
        <v/>
      </c>
      <c r="C6" s="81">
        <f>IF(список!C3="","",список!C3)</f>
        <v>0</v>
      </c>
      <c r="D6" s="224"/>
      <c r="E6" s="225"/>
      <c r="F6" s="225"/>
      <c r="G6" s="225"/>
      <c r="H6" s="225"/>
      <c r="I6" s="225"/>
      <c r="J6" s="225"/>
      <c r="K6" s="225"/>
      <c r="L6" s="225"/>
      <c r="M6" s="225"/>
      <c r="N6" s="225"/>
      <c r="O6" s="225"/>
      <c r="P6" s="225"/>
      <c r="Q6" s="239" t="str">
        <f t="shared" ref="Q6:Q39" si="0">IF(D6="","",IF(E6="","",IF(F6="","",IF(G6="","",IF(H6="","",IF(I6="","",IF(J6="","",IF(K6="","",IF(L6="","",IF(M6="","",IF(N6="","",IF(O6="","",IF(P6="","",SUM(D6:P6)/13)))))))))))))</f>
        <v/>
      </c>
      <c r="R6" s="240" t="str">
        <f t="shared" ref="R6:R39" si="1">IF(Q6="","",IF(Q6&gt;1.5,"сформирован",IF(Q6&lt;0.5,"не сформирован", "в стадии формирования")))</f>
        <v/>
      </c>
      <c r="S6" s="224"/>
      <c r="T6" s="225"/>
      <c r="U6" s="225"/>
      <c r="V6" s="303" t="str">
        <f t="shared" ref="V6:V39" si="2">IF(S6="","",IF(T6="","",IF(U6="","",SUM(S6:U6)/3)))</f>
        <v/>
      </c>
      <c r="W6" s="245" t="str">
        <f t="shared" ref="W6:W39" si="3">IF(V6="","",IF(V6&gt;1.5,"сформирован",IF(V6&lt;0.5,"не сформирован","в стадии формирования")))</f>
        <v/>
      </c>
      <c r="X6" s="224"/>
      <c r="Y6" s="225"/>
      <c r="Z6" s="225"/>
      <c r="AA6" s="225"/>
      <c r="AB6" s="225"/>
      <c r="AC6" s="225"/>
      <c r="AD6" s="225"/>
      <c r="AE6" s="225"/>
      <c r="AF6" s="239" t="str">
        <f t="shared" ref="AF6:AF39" si="4">IF(X6="","",IF(Y6="","",IF(Z6="","",IF(AA6="","",IF(AB6="","",IF(AC6="","",IF(AD6="","",IF(AE6="","",(SUM(X6:AE6)/8)))))))))</f>
        <v/>
      </c>
      <c r="AG6" s="240" t="str">
        <f t="shared" ref="AG6:AG39" si="5">IF(AF6="","",IF(AF6&gt;1.5,"сформирован",IF(AF6&lt;0.5,"не сформирован", "в стадии формирования")))</f>
        <v/>
      </c>
      <c r="AH6" s="247"/>
    </row>
    <row r="7" spans="1:34">
      <c r="A7" s="81">
        <f>список!A4</f>
        <v>3</v>
      </c>
      <c r="B7" s="81" t="str">
        <f>IF(список!B4="","",список!B4)</f>
        <v/>
      </c>
      <c r="C7" s="81">
        <f>IF(список!C4="","",список!C4)</f>
        <v>0</v>
      </c>
      <c r="D7" s="224"/>
      <c r="E7" s="225"/>
      <c r="F7" s="225"/>
      <c r="G7" s="225"/>
      <c r="H7" s="225"/>
      <c r="I7" s="225"/>
      <c r="J7" s="225"/>
      <c r="K7" s="225"/>
      <c r="L7" s="225"/>
      <c r="M7" s="225"/>
      <c r="N7" s="225"/>
      <c r="O7" s="225"/>
      <c r="P7" s="225"/>
      <c r="Q7" s="239" t="str">
        <f t="shared" si="0"/>
        <v/>
      </c>
      <c r="R7" s="240" t="str">
        <f t="shared" si="1"/>
        <v/>
      </c>
      <c r="S7" s="224"/>
      <c r="T7" s="225"/>
      <c r="U7" s="225"/>
      <c r="V7" s="303" t="str">
        <f t="shared" si="2"/>
        <v/>
      </c>
      <c r="W7" s="245" t="str">
        <f t="shared" si="3"/>
        <v/>
      </c>
      <c r="X7" s="224"/>
      <c r="Y7" s="225"/>
      <c r="Z7" s="225"/>
      <c r="AA7" s="225"/>
      <c r="AB7" s="225"/>
      <c r="AC7" s="225"/>
      <c r="AD7" s="225"/>
      <c r="AE7" s="225"/>
      <c r="AF7" s="239" t="str">
        <f t="shared" si="4"/>
        <v/>
      </c>
      <c r="AG7" s="240" t="str">
        <f t="shared" si="5"/>
        <v/>
      </c>
      <c r="AH7" s="247"/>
    </row>
    <row r="8" spans="1:34">
      <c r="A8" s="81">
        <f>список!A5</f>
        <v>4</v>
      </c>
      <c r="B8" s="81" t="str">
        <f>IF(список!B5="","",список!B5)</f>
        <v/>
      </c>
      <c r="C8" s="81">
        <f>IF(список!C5="","",список!C5)</f>
        <v>0</v>
      </c>
      <c r="D8" s="224"/>
      <c r="E8" s="225"/>
      <c r="F8" s="225"/>
      <c r="G8" s="225"/>
      <c r="H8" s="225"/>
      <c r="I8" s="225"/>
      <c r="J8" s="225"/>
      <c r="K8" s="225"/>
      <c r="L8" s="225"/>
      <c r="M8" s="225"/>
      <c r="N8" s="225"/>
      <c r="O8" s="225"/>
      <c r="P8" s="225"/>
      <c r="Q8" s="239" t="str">
        <f t="shared" si="0"/>
        <v/>
      </c>
      <c r="R8" s="240" t="str">
        <f t="shared" si="1"/>
        <v/>
      </c>
      <c r="S8" s="224"/>
      <c r="T8" s="225"/>
      <c r="U8" s="225"/>
      <c r="V8" s="303" t="str">
        <f t="shared" si="2"/>
        <v/>
      </c>
      <c r="W8" s="245" t="str">
        <f t="shared" si="3"/>
        <v/>
      </c>
      <c r="X8" s="224"/>
      <c r="Y8" s="225"/>
      <c r="Z8" s="225"/>
      <c r="AA8" s="225"/>
      <c r="AB8" s="225"/>
      <c r="AC8" s="225"/>
      <c r="AD8" s="225"/>
      <c r="AE8" s="225"/>
      <c r="AF8" s="239" t="str">
        <f t="shared" si="4"/>
        <v/>
      </c>
      <c r="AG8" s="240" t="str">
        <f t="shared" si="5"/>
        <v/>
      </c>
      <c r="AH8" s="247"/>
    </row>
    <row r="9" spans="1:34">
      <c r="A9" s="81">
        <f>список!A6</f>
        <v>5</v>
      </c>
      <c r="B9" s="81" t="str">
        <f>IF(список!B6="","",список!B6)</f>
        <v/>
      </c>
      <c r="C9" s="81">
        <f>IF(список!C6="","",список!C6)</f>
        <v>0</v>
      </c>
      <c r="D9" s="224"/>
      <c r="E9" s="225"/>
      <c r="F9" s="225"/>
      <c r="G9" s="225"/>
      <c r="H9" s="225"/>
      <c r="I9" s="225"/>
      <c r="J9" s="225"/>
      <c r="K9" s="225"/>
      <c r="L9" s="225"/>
      <c r="M9" s="225"/>
      <c r="N9" s="225"/>
      <c r="O9" s="225"/>
      <c r="P9" s="225"/>
      <c r="Q9" s="239" t="str">
        <f t="shared" si="0"/>
        <v/>
      </c>
      <c r="R9" s="240" t="str">
        <f t="shared" si="1"/>
        <v/>
      </c>
      <c r="S9" s="224"/>
      <c r="T9" s="225"/>
      <c r="U9" s="225"/>
      <c r="V9" s="303" t="str">
        <f t="shared" si="2"/>
        <v/>
      </c>
      <c r="W9" s="245" t="str">
        <f t="shared" si="3"/>
        <v/>
      </c>
      <c r="X9" s="224"/>
      <c r="Y9" s="225"/>
      <c r="Z9" s="225"/>
      <c r="AA9" s="225"/>
      <c r="AB9" s="225"/>
      <c r="AC9" s="225"/>
      <c r="AD9" s="225"/>
      <c r="AE9" s="225"/>
      <c r="AF9" s="239" t="str">
        <f t="shared" si="4"/>
        <v/>
      </c>
      <c r="AG9" s="240" t="str">
        <f t="shared" si="5"/>
        <v/>
      </c>
      <c r="AH9" s="247"/>
    </row>
    <row r="10" spans="1:34">
      <c r="A10" s="81">
        <f>список!A7</f>
        <v>6</v>
      </c>
      <c r="B10" s="81" t="str">
        <f>IF(список!B7="","",список!B7)</f>
        <v/>
      </c>
      <c r="C10" s="81">
        <f>IF(список!C7="","",список!C7)</f>
        <v>0</v>
      </c>
      <c r="D10" s="224"/>
      <c r="E10" s="225"/>
      <c r="F10" s="225"/>
      <c r="G10" s="225"/>
      <c r="H10" s="225"/>
      <c r="I10" s="225"/>
      <c r="J10" s="225"/>
      <c r="K10" s="225"/>
      <c r="L10" s="225"/>
      <c r="M10" s="225"/>
      <c r="N10" s="225"/>
      <c r="O10" s="225"/>
      <c r="P10" s="225"/>
      <c r="Q10" s="239" t="str">
        <f t="shared" si="0"/>
        <v/>
      </c>
      <c r="R10" s="240" t="str">
        <f t="shared" si="1"/>
        <v/>
      </c>
      <c r="S10" s="224"/>
      <c r="T10" s="225"/>
      <c r="U10" s="225"/>
      <c r="V10" s="303" t="str">
        <f t="shared" si="2"/>
        <v/>
      </c>
      <c r="W10" s="245" t="str">
        <f t="shared" si="3"/>
        <v/>
      </c>
      <c r="X10" s="224"/>
      <c r="Y10" s="225"/>
      <c r="Z10" s="225"/>
      <c r="AA10" s="225"/>
      <c r="AB10" s="225"/>
      <c r="AC10" s="225"/>
      <c r="AD10" s="225"/>
      <c r="AE10" s="225"/>
      <c r="AF10" s="239" t="str">
        <f t="shared" si="4"/>
        <v/>
      </c>
      <c r="AG10" s="240" t="str">
        <f t="shared" si="5"/>
        <v/>
      </c>
      <c r="AH10" s="247"/>
    </row>
    <row r="11" spans="1:34">
      <c r="A11" s="81">
        <f>список!A8</f>
        <v>7</v>
      </c>
      <c r="B11" s="81" t="str">
        <f>IF(список!B8="","",список!B8)</f>
        <v/>
      </c>
      <c r="C11" s="81">
        <f>IF(список!C8="","",список!C8)</f>
        <v>0</v>
      </c>
      <c r="D11" s="224"/>
      <c r="E11" s="225"/>
      <c r="F11" s="225"/>
      <c r="G11" s="225"/>
      <c r="H11" s="225"/>
      <c r="I11" s="225"/>
      <c r="J11" s="225"/>
      <c r="K11" s="225"/>
      <c r="L11" s="225"/>
      <c r="M11" s="225"/>
      <c r="N11" s="225"/>
      <c r="O11" s="225"/>
      <c r="P11" s="225"/>
      <c r="Q11" s="239" t="str">
        <f t="shared" si="0"/>
        <v/>
      </c>
      <c r="R11" s="240" t="str">
        <f t="shared" si="1"/>
        <v/>
      </c>
      <c r="S11" s="224"/>
      <c r="T11" s="225"/>
      <c r="U11" s="225"/>
      <c r="V11" s="303" t="str">
        <f t="shared" si="2"/>
        <v/>
      </c>
      <c r="W11" s="245" t="str">
        <f t="shared" si="3"/>
        <v/>
      </c>
      <c r="X11" s="224"/>
      <c r="Y11" s="225"/>
      <c r="Z11" s="225"/>
      <c r="AA11" s="225"/>
      <c r="AB11" s="225"/>
      <c r="AC11" s="225"/>
      <c r="AD11" s="225"/>
      <c r="AE11" s="225"/>
      <c r="AF11" s="239" t="str">
        <f t="shared" si="4"/>
        <v/>
      </c>
      <c r="AG11" s="240" t="str">
        <f t="shared" si="5"/>
        <v/>
      </c>
      <c r="AH11" s="247"/>
    </row>
    <row r="12" spans="1:34">
      <c r="A12" s="81">
        <f>список!A9</f>
        <v>8</v>
      </c>
      <c r="B12" s="81" t="str">
        <f>IF(список!B9="","",список!B9)</f>
        <v/>
      </c>
      <c r="C12" s="81">
        <f>IF(список!C9="","",список!C9)</f>
        <v>0</v>
      </c>
      <c r="D12" s="224"/>
      <c r="E12" s="225"/>
      <c r="F12" s="225"/>
      <c r="G12" s="225"/>
      <c r="H12" s="225"/>
      <c r="I12" s="225"/>
      <c r="J12" s="225"/>
      <c r="K12" s="225"/>
      <c r="L12" s="225"/>
      <c r="M12" s="225"/>
      <c r="N12" s="225"/>
      <c r="O12" s="225"/>
      <c r="P12" s="225"/>
      <c r="Q12" s="239" t="str">
        <f t="shared" si="0"/>
        <v/>
      </c>
      <c r="R12" s="240" t="str">
        <f t="shared" si="1"/>
        <v/>
      </c>
      <c r="S12" s="224"/>
      <c r="T12" s="225"/>
      <c r="U12" s="225"/>
      <c r="V12" s="303" t="str">
        <f t="shared" si="2"/>
        <v/>
      </c>
      <c r="W12" s="245" t="str">
        <f t="shared" si="3"/>
        <v/>
      </c>
      <c r="X12" s="224"/>
      <c r="Y12" s="225"/>
      <c r="Z12" s="225"/>
      <c r="AA12" s="225"/>
      <c r="AB12" s="225"/>
      <c r="AC12" s="225"/>
      <c r="AD12" s="225"/>
      <c r="AE12" s="225"/>
      <c r="AF12" s="239" t="str">
        <f t="shared" si="4"/>
        <v/>
      </c>
      <c r="AG12" s="240" t="str">
        <f t="shared" si="5"/>
        <v/>
      </c>
      <c r="AH12" s="247"/>
    </row>
    <row r="13" spans="1:34">
      <c r="A13" s="81">
        <f>список!A10</f>
        <v>9</v>
      </c>
      <c r="B13" s="81" t="str">
        <f>IF(список!B10="","",список!B10)</f>
        <v/>
      </c>
      <c r="C13" s="81">
        <f>IF(список!C10="","",список!C10)</f>
        <v>0</v>
      </c>
      <c r="D13" s="224"/>
      <c r="E13" s="225"/>
      <c r="F13" s="225"/>
      <c r="G13" s="225"/>
      <c r="H13" s="225"/>
      <c r="I13" s="225"/>
      <c r="J13" s="225"/>
      <c r="K13" s="225"/>
      <c r="L13" s="225"/>
      <c r="M13" s="225"/>
      <c r="N13" s="225"/>
      <c r="O13" s="225"/>
      <c r="P13" s="225"/>
      <c r="Q13" s="239" t="str">
        <f t="shared" si="0"/>
        <v/>
      </c>
      <c r="R13" s="240" t="str">
        <f t="shared" si="1"/>
        <v/>
      </c>
      <c r="S13" s="224"/>
      <c r="T13" s="225"/>
      <c r="U13" s="225"/>
      <c r="V13" s="303" t="str">
        <f t="shared" si="2"/>
        <v/>
      </c>
      <c r="W13" s="245" t="str">
        <f t="shared" si="3"/>
        <v/>
      </c>
      <c r="X13" s="224"/>
      <c r="Y13" s="225"/>
      <c r="Z13" s="225"/>
      <c r="AA13" s="225"/>
      <c r="AB13" s="225"/>
      <c r="AC13" s="225"/>
      <c r="AD13" s="225"/>
      <c r="AE13" s="225"/>
      <c r="AF13" s="239" t="str">
        <f t="shared" si="4"/>
        <v/>
      </c>
      <c r="AG13" s="240" t="str">
        <f t="shared" si="5"/>
        <v/>
      </c>
      <c r="AH13" s="247"/>
    </row>
    <row r="14" spans="1:34">
      <c r="A14" s="81">
        <f>список!A11</f>
        <v>10</v>
      </c>
      <c r="B14" s="81" t="str">
        <f>IF(список!B11="","",список!B11)</f>
        <v/>
      </c>
      <c r="C14" s="81">
        <f>IF(список!C11="","",список!C11)</f>
        <v>0</v>
      </c>
      <c r="D14" s="224"/>
      <c r="E14" s="225"/>
      <c r="F14" s="225"/>
      <c r="G14" s="225"/>
      <c r="H14" s="225"/>
      <c r="I14" s="225"/>
      <c r="J14" s="225"/>
      <c r="K14" s="225"/>
      <c r="L14" s="225"/>
      <c r="M14" s="225"/>
      <c r="N14" s="225"/>
      <c r="O14" s="225"/>
      <c r="P14" s="225"/>
      <c r="Q14" s="239" t="str">
        <f t="shared" si="0"/>
        <v/>
      </c>
      <c r="R14" s="240" t="str">
        <f t="shared" si="1"/>
        <v/>
      </c>
      <c r="S14" s="224"/>
      <c r="T14" s="225"/>
      <c r="U14" s="225"/>
      <c r="V14" s="303" t="str">
        <f t="shared" si="2"/>
        <v/>
      </c>
      <c r="W14" s="245" t="str">
        <f t="shared" si="3"/>
        <v/>
      </c>
      <c r="X14" s="224"/>
      <c r="Y14" s="225"/>
      <c r="Z14" s="225"/>
      <c r="AA14" s="225"/>
      <c r="AB14" s="225"/>
      <c r="AC14" s="225"/>
      <c r="AD14" s="225"/>
      <c r="AE14" s="225"/>
      <c r="AF14" s="239" t="str">
        <f t="shared" si="4"/>
        <v/>
      </c>
      <c r="AG14" s="240" t="str">
        <f t="shared" si="5"/>
        <v/>
      </c>
      <c r="AH14" s="247"/>
    </row>
    <row r="15" spans="1:34">
      <c r="A15" s="81">
        <f>список!A12</f>
        <v>11</v>
      </c>
      <c r="B15" s="81" t="str">
        <f>IF(список!B12="","",список!B12)</f>
        <v/>
      </c>
      <c r="C15" s="81">
        <f>IF(список!C12="","",список!C12)</f>
        <v>0</v>
      </c>
      <c r="D15" s="224"/>
      <c r="E15" s="225"/>
      <c r="F15" s="225"/>
      <c r="G15" s="225"/>
      <c r="H15" s="225"/>
      <c r="I15" s="225"/>
      <c r="J15" s="225"/>
      <c r="K15" s="225"/>
      <c r="L15" s="225"/>
      <c r="M15" s="225"/>
      <c r="N15" s="225"/>
      <c r="O15" s="225"/>
      <c r="P15" s="225"/>
      <c r="Q15" s="239" t="str">
        <f t="shared" si="0"/>
        <v/>
      </c>
      <c r="R15" s="240" t="str">
        <f t="shared" si="1"/>
        <v/>
      </c>
      <c r="S15" s="224"/>
      <c r="T15" s="225"/>
      <c r="U15" s="225"/>
      <c r="V15" s="303" t="str">
        <f t="shared" si="2"/>
        <v/>
      </c>
      <c r="W15" s="245" t="str">
        <f t="shared" si="3"/>
        <v/>
      </c>
      <c r="X15" s="224"/>
      <c r="Y15" s="225"/>
      <c r="Z15" s="225"/>
      <c r="AA15" s="225"/>
      <c r="AB15" s="225"/>
      <c r="AC15" s="225"/>
      <c r="AD15" s="225"/>
      <c r="AE15" s="225"/>
      <c r="AF15" s="239" t="str">
        <f t="shared" si="4"/>
        <v/>
      </c>
      <c r="AG15" s="240" t="str">
        <f t="shared" si="5"/>
        <v/>
      </c>
      <c r="AH15" s="247"/>
    </row>
    <row r="16" spans="1:34">
      <c r="A16" s="81">
        <f>список!A13</f>
        <v>12</v>
      </c>
      <c r="B16" s="81" t="str">
        <f>IF(список!B13="","",список!B13)</f>
        <v/>
      </c>
      <c r="C16" s="81">
        <f>IF(список!C13="","",список!C13)</f>
        <v>0</v>
      </c>
      <c r="D16" s="224"/>
      <c r="E16" s="225"/>
      <c r="F16" s="225"/>
      <c r="G16" s="225"/>
      <c r="H16" s="225"/>
      <c r="I16" s="225"/>
      <c r="J16" s="225"/>
      <c r="K16" s="225"/>
      <c r="L16" s="225"/>
      <c r="M16" s="225"/>
      <c r="N16" s="225"/>
      <c r="O16" s="225"/>
      <c r="P16" s="225"/>
      <c r="Q16" s="239" t="str">
        <f t="shared" si="0"/>
        <v/>
      </c>
      <c r="R16" s="240" t="str">
        <f t="shared" si="1"/>
        <v/>
      </c>
      <c r="S16" s="224"/>
      <c r="T16" s="225"/>
      <c r="U16" s="225"/>
      <c r="V16" s="303" t="str">
        <f t="shared" si="2"/>
        <v/>
      </c>
      <c r="W16" s="245" t="str">
        <f t="shared" si="3"/>
        <v/>
      </c>
      <c r="X16" s="224"/>
      <c r="Y16" s="225"/>
      <c r="Z16" s="225"/>
      <c r="AA16" s="225"/>
      <c r="AB16" s="225"/>
      <c r="AC16" s="225"/>
      <c r="AD16" s="225"/>
      <c r="AE16" s="225"/>
      <c r="AF16" s="239" t="str">
        <f t="shared" si="4"/>
        <v/>
      </c>
      <c r="AG16" s="240" t="str">
        <f t="shared" si="5"/>
        <v/>
      </c>
      <c r="AH16" s="247"/>
    </row>
    <row r="17" spans="1:34">
      <c r="A17" s="81">
        <f>список!A14</f>
        <v>13</v>
      </c>
      <c r="B17" s="81" t="str">
        <f>IF(список!B14="","",список!B14)</f>
        <v/>
      </c>
      <c r="C17" s="81">
        <f>IF(список!C14="","",список!C14)</f>
        <v>0</v>
      </c>
      <c r="D17" s="224"/>
      <c r="E17" s="225"/>
      <c r="F17" s="225"/>
      <c r="G17" s="225"/>
      <c r="H17" s="225"/>
      <c r="I17" s="225"/>
      <c r="J17" s="225"/>
      <c r="K17" s="225"/>
      <c r="L17" s="225"/>
      <c r="M17" s="225"/>
      <c r="N17" s="225"/>
      <c r="O17" s="225"/>
      <c r="P17" s="225"/>
      <c r="Q17" s="239" t="str">
        <f t="shared" si="0"/>
        <v/>
      </c>
      <c r="R17" s="240" t="str">
        <f t="shared" si="1"/>
        <v/>
      </c>
      <c r="S17" s="224"/>
      <c r="T17" s="225"/>
      <c r="U17" s="225"/>
      <c r="V17" s="303" t="str">
        <f t="shared" si="2"/>
        <v/>
      </c>
      <c r="W17" s="245" t="str">
        <f t="shared" si="3"/>
        <v/>
      </c>
      <c r="X17" s="224"/>
      <c r="Y17" s="225"/>
      <c r="Z17" s="225"/>
      <c r="AA17" s="225"/>
      <c r="AB17" s="225"/>
      <c r="AC17" s="225"/>
      <c r="AD17" s="225"/>
      <c r="AE17" s="225"/>
      <c r="AF17" s="239" t="str">
        <f t="shared" si="4"/>
        <v/>
      </c>
      <c r="AG17" s="240" t="str">
        <f t="shared" si="5"/>
        <v/>
      </c>
      <c r="AH17" s="247"/>
    </row>
    <row r="18" spans="1:34">
      <c r="A18" s="81">
        <f>список!A15</f>
        <v>14</v>
      </c>
      <c r="B18" s="81" t="str">
        <f>IF(список!B15="","",список!B15)</f>
        <v/>
      </c>
      <c r="C18" s="81">
        <f>IF(список!C15="","",список!C15)</f>
        <v>0</v>
      </c>
      <c r="D18" s="224"/>
      <c r="E18" s="225"/>
      <c r="F18" s="225"/>
      <c r="G18" s="225"/>
      <c r="H18" s="225"/>
      <c r="I18" s="225"/>
      <c r="J18" s="225"/>
      <c r="K18" s="225"/>
      <c r="L18" s="225"/>
      <c r="M18" s="225"/>
      <c r="N18" s="225"/>
      <c r="O18" s="225"/>
      <c r="P18" s="225"/>
      <c r="Q18" s="239" t="str">
        <f t="shared" si="0"/>
        <v/>
      </c>
      <c r="R18" s="240" t="str">
        <f t="shared" si="1"/>
        <v/>
      </c>
      <c r="S18" s="224"/>
      <c r="T18" s="225"/>
      <c r="U18" s="225"/>
      <c r="V18" s="303" t="str">
        <f t="shared" si="2"/>
        <v/>
      </c>
      <c r="W18" s="245" t="str">
        <f t="shared" si="3"/>
        <v/>
      </c>
      <c r="X18" s="224"/>
      <c r="Y18" s="225"/>
      <c r="Z18" s="225"/>
      <c r="AA18" s="225"/>
      <c r="AB18" s="225"/>
      <c r="AC18" s="225"/>
      <c r="AD18" s="225"/>
      <c r="AE18" s="225"/>
      <c r="AF18" s="239" t="str">
        <f t="shared" si="4"/>
        <v/>
      </c>
      <c r="AG18" s="240" t="str">
        <f t="shared" si="5"/>
        <v/>
      </c>
      <c r="AH18" s="247"/>
    </row>
    <row r="19" spans="1:34">
      <c r="A19" s="81">
        <f>список!A16</f>
        <v>15</v>
      </c>
      <c r="B19" s="81" t="str">
        <f>IF(список!B16="","",список!B16)</f>
        <v/>
      </c>
      <c r="C19" s="81">
        <f>IF(список!C16="","",список!C16)</f>
        <v>0</v>
      </c>
      <c r="D19" s="224"/>
      <c r="E19" s="225"/>
      <c r="F19" s="225"/>
      <c r="G19" s="225"/>
      <c r="H19" s="225"/>
      <c r="I19" s="225"/>
      <c r="J19" s="225"/>
      <c r="K19" s="225"/>
      <c r="L19" s="225"/>
      <c r="M19" s="225"/>
      <c r="N19" s="225"/>
      <c r="O19" s="225"/>
      <c r="P19" s="225"/>
      <c r="Q19" s="239" t="str">
        <f t="shared" si="0"/>
        <v/>
      </c>
      <c r="R19" s="240" t="str">
        <f t="shared" si="1"/>
        <v/>
      </c>
      <c r="S19" s="224"/>
      <c r="T19" s="225"/>
      <c r="U19" s="225"/>
      <c r="V19" s="303" t="str">
        <f t="shared" si="2"/>
        <v/>
      </c>
      <c r="W19" s="245" t="str">
        <f t="shared" si="3"/>
        <v/>
      </c>
      <c r="X19" s="224"/>
      <c r="Y19" s="225"/>
      <c r="Z19" s="225"/>
      <c r="AA19" s="225"/>
      <c r="AB19" s="225"/>
      <c r="AC19" s="225"/>
      <c r="AD19" s="225"/>
      <c r="AE19" s="225"/>
      <c r="AF19" s="239" t="str">
        <f t="shared" si="4"/>
        <v/>
      </c>
      <c r="AG19" s="240" t="str">
        <f t="shared" si="5"/>
        <v/>
      </c>
      <c r="AH19" s="247"/>
    </row>
    <row r="20" spans="1:34">
      <c r="A20" s="81">
        <f>список!A17</f>
        <v>16</v>
      </c>
      <c r="B20" s="81" t="str">
        <f>IF(список!B17="","",список!B17)</f>
        <v/>
      </c>
      <c r="C20" s="81">
        <f>IF(список!C17="","",список!C17)</f>
        <v>0</v>
      </c>
      <c r="D20" s="224"/>
      <c r="E20" s="225"/>
      <c r="F20" s="225"/>
      <c r="G20" s="225"/>
      <c r="H20" s="225"/>
      <c r="I20" s="225"/>
      <c r="J20" s="225"/>
      <c r="K20" s="225"/>
      <c r="L20" s="225"/>
      <c r="M20" s="225"/>
      <c r="N20" s="225"/>
      <c r="O20" s="225"/>
      <c r="P20" s="225"/>
      <c r="Q20" s="239" t="str">
        <f t="shared" si="0"/>
        <v/>
      </c>
      <c r="R20" s="240" t="str">
        <f t="shared" si="1"/>
        <v/>
      </c>
      <c r="S20" s="224"/>
      <c r="T20" s="225"/>
      <c r="U20" s="225"/>
      <c r="V20" s="303" t="str">
        <f t="shared" si="2"/>
        <v/>
      </c>
      <c r="W20" s="245" t="str">
        <f t="shared" si="3"/>
        <v/>
      </c>
      <c r="X20" s="224"/>
      <c r="Y20" s="225"/>
      <c r="Z20" s="225"/>
      <c r="AA20" s="225"/>
      <c r="AB20" s="225"/>
      <c r="AC20" s="225"/>
      <c r="AD20" s="225"/>
      <c r="AE20" s="225"/>
      <c r="AF20" s="239" t="str">
        <f t="shared" si="4"/>
        <v/>
      </c>
      <c r="AG20" s="240" t="str">
        <f t="shared" si="5"/>
        <v/>
      </c>
      <c r="AH20" s="247"/>
    </row>
    <row r="21" spans="1:34">
      <c r="A21" s="81">
        <f>список!A18</f>
        <v>17</v>
      </c>
      <c r="B21" s="81" t="str">
        <f>IF(список!B18="","",список!B18)</f>
        <v/>
      </c>
      <c r="C21" s="81">
        <f>IF(список!C18="","",список!C18)</f>
        <v>0</v>
      </c>
      <c r="D21" s="224"/>
      <c r="E21" s="225"/>
      <c r="F21" s="225"/>
      <c r="G21" s="225"/>
      <c r="H21" s="225"/>
      <c r="I21" s="225"/>
      <c r="J21" s="225"/>
      <c r="K21" s="225"/>
      <c r="L21" s="225"/>
      <c r="M21" s="225"/>
      <c r="N21" s="225"/>
      <c r="O21" s="225"/>
      <c r="P21" s="225"/>
      <c r="Q21" s="239" t="str">
        <f t="shared" si="0"/>
        <v/>
      </c>
      <c r="R21" s="240" t="str">
        <f t="shared" si="1"/>
        <v/>
      </c>
      <c r="S21" s="224"/>
      <c r="T21" s="225"/>
      <c r="U21" s="225"/>
      <c r="V21" s="303" t="str">
        <f t="shared" si="2"/>
        <v/>
      </c>
      <c r="W21" s="245" t="str">
        <f t="shared" si="3"/>
        <v/>
      </c>
      <c r="X21" s="224"/>
      <c r="Y21" s="225"/>
      <c r="Z21" s="225"/>
      <c r="AA21" s="225"/>
      <c r="AB21" s="225"/>
      <c r="AC21" s="225"/>
      <c r="AD21" s="225"/>
      <c r="AE21" s="225"/>
      <c r="AF21" s="239" t="str">
        <f t="shared" si="4"/>
        <v/>
      </c>
      <c r="AG21" s="240" t="str">
        <f t="shared" si="5"/>
        <v/>
      </c>
      <c r="AH21" s="247"/>
    </row>
    <row r="22" spans="1:34">
      <c r="A22" s="81">
        <f>список!A19</f>
        <v>18</v>
      </c>
      <c r="B22" s="81" t="str">
        <f>IF(список!B19="","",список!B19)</f>
        <v/>
      </c>
      <c r="C22" s="81">
        <f>IF(список!C19="","",список!C19)</f>
        <v>0</v>
      </c>
      <c r="D22" s="224"/>
      <c r="E22" s="225"/>
      <c r="F22" s="225"/>
      <c r="G22" s="225"/>
      <c r="H22" s="225"/>
      <c r="I22" s="225"/>
      <c r="J22" s="225"/>
      <c r="K22" s="225"/>
      <c r="L22" s="225"/>
      <c r="M22" s="225"/>
      <c r="N22" s="225"/>
      <c r="O22" s="225"/>
      <c r="P22" s="225"/>
      <c r="Q22" s="239" t="str">
        <f t="shared" si="0"/>
        <v/>
      </c>
      <c r="R22" s="240" t="str">
        <f t="shared" si="1"/>
        <v/>
      </c>
      <c r="S22" s="224"/>
      <c r="T22" s="225"/>
      <c r="U22" s="225"/>
      <c r="V22" s="303" t="str">
        <f t="shared" si="2"/>
        <v/>
      </c>
      <c r="W22" s="245" t="str">
        <f t="shared" si="3"/>
        <v/>
      </c>
      <c r="X22" s="224"/>
      <c r="Y22" s="225"/>
      <c r="Z22" s="225"/>
      <c r="AA22" s="225"/>
      <c r="AB22" s="225"/>
      <c r="AC22" s="225"/>
      <c r="AD22" s="225"/>
      <c r="AE22" s="225"/>
      <c r="AF22" s="239" t="str">
        <f t="shared" si="4"/>
        <v/>
      </c>
      <c r="AG22" s="240" t="str">
        <f t="shared" si="5"/>
        <v/>
      </c>
      <c r="AH22" s="247"/>
    </row>
    <row r="23" spans="1:34">
      <c r="A23" s="81">
        <f>список!A20</f>
        <v>19</v>
      </c>
      <c r="B23" s="81" t="str">
        <f>IF(список!B20="","",список!B20)</f>
        <v/>
      </c>
      <c r="C23" s="81">
        <f>IF(список!C20="","",список!C20)</f>
        <v>0</v>
      </c>
      <c r="D23" s="224"/>
      <c r="E23" s="225"/>
      <c r="F23" s="225"/>
      <c r="G23" s="225"/>
      <c r="H23" s="225"/>
      <c r="I23" s="225"/>
      <c r="J23" s="225"/>
      <c r="K23" s="225"/>
      <c r="L23" s="225"/>
      <c r="M23" s="225"/>
      <c r="N23" s="225"/>
      <c r="O23" s="225"/>
      <c r="P23" s="225"/>
      <c r="Q23" s="239" t="str">
        <f t="shared" si="0"/>
        <v/>
      </c>
      <c r="R23" s="240" t="str">
        <f t="shared" si="1"/>
        <v/>
      </c>
      <c r="S23" s="224"/>
      <c r="T23" s="225"/>
      <c r="U23" s="225"/>
      <c r="V23" s="303" t="str">
        <f t="shared" si="2"/>
        <v/>
      </c>
      <c r="W23" s="245" t="str">
        <f t="shared" si="3"/>
        <v/>
      </c>
      <c r="X23" s="224"/>
      <c r="Y23" s="225"/>
      <c r="Z23" s="225"/>
      <c r="AA23" s="225"/>
      <c r="AB23" s="225"/>
      <c r="AC23" s="225"/>
      <c r="AD23" s="225"/>
      <c r="AE23" s="225"/>
      <c r="AF23" s="239" t="str">
        <f t="shared" si="4"/>
        <v/>
      </c>
      <c r="AG23" s="240" t="str">
        <f t="shared" si="5"/>
        <v/>
      </c>
      <c r="AH23" s="247"/>
    </row>
    <row r="24" spans="1:34">
      <c r="A24" s="81">
        <f>список!A21</f>
        <v>20</v>
      </c>
      <c r="B24" s="81" t="str">
        <f>IF(список!B21="","",список!B21)</f>
        <v/>
      </c>
      <c r="C24" s="81">
        <f>IF(список!C21="","",список!C21)</f>
        <v>0</v>
      </c>
      <c r="D24" s="224"/>
      <c r="E24" s="225"/>
      <c r="F24" s="225"/>
      <c r="G24" s="225"/>
      <c r="H24" s="225"/>
      <c r="I24" s="225"/>
      <c r="J24" s="225"/>
      <c r="K24" s="225"/>
      <c r="L24" s="225"/>
      <c r="M24" s="225"/>
      <c r="N24" s="225"/>
      <c r="O24" s="225"/>
      <c r="P24" s="225"/>
      <c r="Q24" s="239" t="str">
        <f t="shared" si="0"/>
        <v/>
      </c>
      <c r="R24" s="240" t="str">
        <f t="shared" si="1"/>
        <v/>
      </c>
      <c r="S24" s="224"/>
      <c r="T24" s="225"/>
      <c r="U24" s="225"/>
      <c r="V24" s="303" t="str">
        <f t="shared" si="2"/>
        <v/>
      </c>
      <c r="W24" s="245" t="str">
        <f t="shared" si="3"/>
        <v/>
      </c>
      <c r="X24" s="224"/>
      <c r="Y24" s="225"/>
      <c r="Z24" s="225"/>
      <c r="AA24" s="225"/>
      <c r="AB24" s="225"/>
      <c r="AC24" s="225"/>
      <c r="AD24" s="225"/>
      <c r="AE24" s="225"/>
      <c r="AF24" s="239" t="str">
        <f t="shared" si="4"/>
        <v/>
      </c>
      <c r="AG24" s="240" t="str">
        <f t="shared" si="5"/>
        <v/>
      </c>
      <c r="AH24" s="247"/>
    </row>
    <row r="25" spans="1:34">
      <c r="A25" s="81">
        <f>список!A22</f>
        <v>21</v>
      </c>
      <c r="B25" s="81" t="str">
        <f>IF(список!B22="","",список!B22)</f>
        <v/>
      </c>
      <c r="C25" s="81">
        <f>IF(список!C22="","",список!C22)</f>
        <v>0</v>
      </c>
      <c r="D25" s="224"/>
      <c r="E25" s="225"/>
      <c r="F25" s="225"/>
      <c r="G25" s="225"/>
      <c r="H25" s="225"/>
      <c r="I25" s="225"/>
      <c r="J25" s="225"/>
      <c r="K25" s="225"/>
      <c r="L25" s="225"/>
      <c r="M25" s="225"/>
      <c r="N25" s="225"/>
      <c r="O25" s="225"/>
      <c r="P25" s="225"/>
      <c r="Q25" s="239" t="str">
        <f t="shared" si="0"/>
        <v/>
      </c>
      <c r="R25" s="240" t="str">
        <f t="shared" si="1"/>
        <v/>
      </c>
      <c r="S25" s="224"/>
      <c r="T25" s="225"/>
      <c r="U25" s="225"/>
      <c r="V25" s="303" t="str">
        <f t="shared" si="2"/>
        <v/>
      </c>
      <c r="W25" s="245" t="str">
        <f t="shared" si="3"/>
        <v/>
      </c>
      <c r="X25" s="224"/>
      <c r="Y25" s="225"/>
      <c r="Z25" s="225"/>
      <c r="AA25" s="225"/>
      <c r="AB25" s="225"/>
      <c r="AC25" s="225"/>
      <c r="AD25" s="225"/>
      <c r="AE25" s="225"/>
      <c r="AF25" s="239" t="str">
        <f t="shared" si="4"/>
        <v/>
      </c>
      <c r="AG25" s="240" t="str">
        <f t="shared" si="5"/>
        <v/>
      </c>
      <c r="AH25" s="247"/>
    </row>
    <row r="26" spans="1:34">
      <c r="A26" s="81">
        <f>список!A23</f>
        <v>22</v>
      </c>
      <c r="B26" s="81" t="str">
        <f>IF(список!B23="","",список!B23)</f>
        <v/>
      </c>
      <c r="C26" s="81">
        <f>IF(список!C23="","",список!C23)</f>
        <v>0</v>
      </c>
      <c r="D26" s="224"/>
      <c r="E26" s="225"/>
      <c r="F26" s="225"/>
      <c r="G26" s="225"/>
      <c r="H26" s="225"/>
      <c r="I26" s="225"/>
      <c r="J26" s="225"/>
      <c r="K26" s="225"/>
      <c r="L26" s="225"/>
      <c r="M26" s="225"/>
      <c r="N26" s="225"/>
      <c r="O26" s="225"/>
      <c r="P26" s="225"/>
      <c r="Q26" s="239" t="str">
        <f t="shared" si="0"/>
        <v/>
      </c>
      <c r="R26" s="240" t="str">
        <f t="shared" si="1"/>
        <v/>
      </c>
      <c r="S26" s="224"/>
      <c r="T26" s="225"/>
      <c r="U26" s="225"/>
      <c r="V26" s="303" t="str">
        <f t="shared" si="2"/>
        <v/>
      </c>
      <c r="W26" s="245" t="str">
        <f t="shared" si="3"/>
        <v/>
      </c>
      <c r="X26" s="224"/>
      <c r="Y26" s="225"/>
      <c r="Z26" s="225"/>
      <c r="AA26" s="225"/>
      <c r="AB26" s="225"/>
      <c r="AC26" s="225"/>
      <c r="AD26" s="225"/>
      <c r="AE26" s="225"/>
      <c r="AF26" s="239" t="str">
        <f t="shared" si="4"/>
        <v/>
      </c>
      <c r="AG26" s="240" t="str">
        <f t="shared" si="5"/>
        <v/>
      </c>
      <c r="AH26" s="247"/>
    </row>
    <row r="27" spans="1:34">
      <c r="A27" s="81">
        <f>список!A24</f>
        <v>23</v>
      </c>
      <c r="B27" s="81" t="str">
        <f>IF(список!B24="","",список!B24)</f>
        <v/>
      </c>
      <c r="C27" s="81">
        <f>IF(список!C24="","",список!C24)</f>
        <v>0</v>
      </c>
      <c r="D27" s="224"/>
      <c r="E27" s="225"/>
      <c r="F27" s="225"/>
      <c r="G27" s="225"/>
      <c r="H27" s="225"/>
      <c r="I27" s="225"/>
      <c r="J27" s="225"/>
      <c r="K27" s="225"/>
      <c r="L27" s="225"/>
      <c r="M27" s="225"/>
      <c r="N27" s="225"/>
      <c r="O27" s="225"/>
      <c r="P27" s="225"/>
      <c r="Q27" s="239" t="str">
        <f t="shared" si="0"/>
        <v/>
      </c>
      <c r="R27" s="240" t="str">
        <f t="shared" si="1"/>
        <v/>
      </c>
      <c r="S27" s="224"/>
      <c r="T27" s="225"/>
      <c r="U27" s="225"/>
      <c r="V27" s="303" t="str">
        <f t="shared" si="2"/>
        <v/>
      </c>
      <c r="W27" s="245" t="str">
        <f t="shared" si="3"/>
        <v/>
      </c>
      <c r="X27" s="224"/>
      <c r="Y27" s="225"/>
      <c r="Z27" s="225"/>
      <c r="AA27" s="225"/>
      <c r="AB27" s="225"/>
      <c r="AC27" s="225"/>
      <c r="AD27" s="225"/>
      <c r="AE27" s="225"/>
      <c r="AF27" s="239" t="str">
        <f t="shared" si="4"/>
        <v/>
      </c>
      <c r="AG27" s="240" t="str">
        <f t="shared" si="5"/>
        <v/>
      </c>
      <c r="AH27" s="247"/>
    </row>
    <row r="28" spans="1:34">
      <c r="A28" s="81">
        <f>список!A25</f>
        <v>24</v>
      </c>
      <c r="B28" s="81" t="str">
        <f>IF(список!B25="","",список!B25)</f>
        <v/>
      </c>
      <c r="C28" s="81">
        <f>IF(список!C25="","",список!C25)</f>
        <v>0</v>
      </c>
      <c r="D28" s="224"/>
      <c r="E28" s="225"/>
      <c r="F28" s="225"/>
      <c r="G28" s="225"/>
      <c r="H28" s="225"/>
      <c r="I28" s="225"/>
      <c r="J28" s="225"/>
      <c r="K28" s="225"/>
      <c r="L28" s="225"/>
      <c r="M28" s="225"/>
      <c r="N28" s="225"/>
      <c r="O28" s="225"/>
      <c r="P28" s="225"/>
      <c r="Q28" s="239" t="str">
        <f t="shared" si="0"/>
        <v/>
      </c>
      <c r="R28" s="240" t="str">
        <f t="shared" si="1"/>
        <v/>
      </c>
      <c r="S28" s="224"/>
      <c r="T28" s="225"/>
      <c r="U28" s="225"/>
      <c r="V28" s="303" t="str">
        <f t="shared" si="2"/>
        <v/>
      </c>
      <c r="W28" s="245" t="str">
        <f t="shared" si="3"/>
        <v/>
      </c>
      <c r="X28" s="224"/>
      <c r="Y28" s="225"/>
      <c r="Z28" s="225"/>
      <c r="AA28" s="225"/>
      <c r="AB28" s="225"/>
      <c r="AC28" s="225"/>
      <c r="AD28" s="225"/>
      <c r="AE28" s="225"/>
      <c r="AF28" s="239" t="str">
        <f t="shared" si="4"/>
        <v/>
      </c>
      <c r="AG28" s="240" t="str">
        <f t="shared" si="5"/>
        <v/>
      </c>
      <c r="AH28" s="247"/>
    </row>
    <row r="29" spans="1:34">
      <c r="A29" s="81">
        <f>список!A26</f>
        <v>25</v>
      </c>
      <c r="B29" s="81" t="str">
        <f>IF(список!B26="","",список!B26)</f>
        <v/>
      </c>
      <c r="C29" s="81">
        <f>IF(список!C26="","",список!C26)</f>
        <v>0</v>
      </c>
      <c r="D29" s="224"/>
      <c r="E29" s="225"/>
      <c r="F29" s="225"/>
      <c r="G29" s="225"/>
      <c r="H29" s="225"/>
      <c r="I29" s="225"/>
      <c r="J29" s="225"/>
      <c r="K29" s="225"/>
      <c r="L29" s="225"/>
      <c r="M29" s="225"/>
      <c r="N29" s="225"/>
      <c r="O29" s="225"/>
      <c r="P29" s="225"/>
      <c r="Q29" s="239" t="str">
        <f t="shared" si="0"/>
        <v/>
      </c>
      <c r="R29" s="240" t="str">
        <f t="shared" si="1"/>
        <v/>
      </c>
      <c r="S29" s="224"/>
      <c r="T29" s="225"/>
      <c r="U29" s="225"/>
      <c r="V29" s="303" t="str">
        <f t="shared" si="2"/>
        <v/>
      </c>
      <c r="W29" s="245" t="str">
        <f t="shared" si="3"/>
        <v/>
      </c>
      <c r="X29" s="224"/>
      <c r="Y29" s="225"/>
      <c r="Z29" s="225"/>
      <c r="AA29" s="225"/>
      <c r="AB29" s="225"/>
      <c r="AC29" s="225"/>
      <c r="AD29" s="225"/>
      <c r="AE29" s="225"/>
      <c r="AF29" s="239" t="str">
        <f t="shared" si="4"/>
        <v/>
      </c>
      <c r="AG29" s="240" t="str">
        <f t="shared" si="5"/>
        <v/>
      </c>
      <c r="AH29" s="247"/>
    </row>
    <row r="30" spans="1:34">
      <c r="A30" s="81">
        <f>список!A27</f>
        <v>26</v>
      </c>
      <c r="B30" s="81" t="str">
        <f>IF(список!B27="","",список!B27)</f>
        <v/>
      </c>
      <c r="C30" s="81">
        <f>IF(список!C27="","",список!C27)</f>
        <v>0</v>
      </c>
      <c r="D30" s="224"/>
      <c r="E30" s="225"/>
      <c r="F30" s="225"/>
      <c r="G30" s="225"/>
      <c r="H30" s="225"/>
      <c r="I30" s="225"/>
      <c r="J30" s="225"/>
      <c r="K30" s="225"/>
      <c r="L30" s="225"/>
      <c r="M30" s="225"/>
      <c r="N30" s="225"/>
      <c r="O30" s="225"/>
      <c r="P30" s="225"/>
      <c r="Q30" s="239" t="str">
        <f t="shared" si="0"/>
        <v/>
      </c>
      <c r="R30" s="240" t="str">
        <f t="shared" si="1"/>
        <v/>
      </c>
      <c r="S30" s="224"/>
      <c r="T30" s="225"/>
      <c r="U30" s="225"/>
      <c r="V30" s="303" t="str">
        <f t="shared" si="2"/>
        <v/>
      </c>
      <c r="W30" s="245" t="str">
        <f t="shared" si="3"/>
        <v/>
      </c>
      <c r="X30" s="224"/>
      <c r="Y30" s="225"/>
      <c r="Z30" s="225"/>
      <c r="AA30" s="225"/>
      <c r="AB30" s="225"/>
      <c r="AC30" s="225"/>
      <c r="AD30" s="225"/>
      <c r="AE30" s="225"/>
      <c r="AF30" s="239" t="str">
        <f t="shared" si="4"/>
        <v/>
      </c>
      <c r="AG30" s="240" t="str">
        <f t="shared" si="5"/>
        <v/>
      </c>
      <c r="AH30" s="247"/>
    </row>
    <row r="31" spans="1:34">
      <c r="A31" s="81">
        <f>список!A28</f>
        <v>27</v>
      </c>
      <c r="B31" s="81" t="str">
        <f>IF(список!B28="","",список!B28)</f>
        <v/>
      </c>
      <c r="C31" s="81">
        <f>IF(список!C28="","",список!C28)</f>
        <v>0</v>
      </c>
      <c r="D31" s="224"/>
      <c r="E31" s="225"/>
      <c r="F31" s="225"/>
      <c r="G31" s="225"/>
      <c r="H31" s="225"/>
      <c r="I31" s="225"/>
      <c r="J31" s="225"/>
      <c r="K31" s="225"/>
      <c r="L31" s="225"/>
      <c r="M31" s="225"/>
      <c r="N31" s="225"/>
      <c r="O31" s="225"/>
      <c r="P31" s="225"/>
      <c r="Q31" s="239" t="str">
        <f t="shared" si="0"/>
        <v/>
      </c>
      <c r="R31" s="240" t="str">
        <f t="shared" si="1"/>
        <v/>
      </c>
      <c r="S31" s="224"/>
      <c r="T31" s="225"/>
      <c r="U31" s="225"/>
      <c r="V31" s="303" t="str">
        <f t="shared" si="2"/>
        <v/>
      </c>
      <c r="W31" s="245" t="str">
        <f t="shared" si="3"/>
        <v/>
      </c>
      <c r="X31" s="224"/>
      <c r="Y31" s="225"/>
      <c r="Z31" s="225"/>
      <c r="AA31" s="225"/>
      <c r="AB31" s="225"/>
      <c r="AC31" s="225"/>
      <c r="AD31" s="225"/>
      <c r="AE31" s="225"/>
      <c r="AF31" s="239" t="str">
        <f t="shared" si="4"/>
        <v/>
      </c>
      <c r="AG31" s="240" t="str">
        <f t="shared" si="5"/>
        <v/>
      </c>
      <c r="AH31" s="247"/>
    </row>
    <row r="32" spans="1:34">
      <c r="A32" s="81">
        <f>список!A29</f>
        <v>28</v>
      </c>
      <c r="B32" s="81" t="str">
        <f>IF(список!B29="","",список!B29)</f>
        <v/>
      </c>
      <c r="C32" s="81">
        <f>IF(список!C29="","",список!C29)</f>
        <v>0</v>
      </c>
      <c r="D32" s="224"/>
      <c r="E32" s="225"/>
      <c r="F32" s="225"/>
      <c r="G32" s="225"/>
      <c r="H32" s="225"/>
      <c r="I32" s="225"/>
      <c r="J32" s="225"/>
      <c r="K32" s="225"/>
      <c r="L32" s="225"/>
      <c r="M32" s="225"/>
      <c r="N32" s="225"/>
      <c r="O32" s="225"/>
      <c r="P32" s="225"/>
      <c r="Q32" s="239" t="str">
        <f t="shared" si="0"/>
        <v/>
      </c>
      <c r="R32" s="240" t="str">
        <f t="shared" si="1"/>
        <v/>
      </c>
      <c r="S32" s="224"/>
      <c r="T32" s="225"/>
      <c r="U32" s="225"/>
      <c r="V32" s="303" t="str">
        <f t="shared" si="2"/>
        <v/>
      </c>
      <c r="W32" s="245" t="str">
        <f t="shared" si="3"/>
        <v/>
      </c>
      <c r="X32" s="224"/>
      <c r="Y32" s="225"/>
      <c r="Z32" s="225"/>
      <c r="AA32" s="225"/>
      <c r="AB32" s="225"/>
      <c r="AC32" s="225"/>
      <c r="AD32" s="225"/>
      <c r="AE32" s="225"/>
      <c r="AF32" s="239" t="str">
        <f t="shared" si="4"/>
        <v/>
      </c>
      <c r="AG32" s="240" t="str">
        <f t="shared" si="5"/>
        <v/>
      </c>
      <c r="AH32" s="247"/>
    </row>
    <row r="33" spans="1:34">
      <c r="A33" s="81">
        <f>список!A30</f>
        <v>29</v>
      </c>
      <c r="B33" s="81" t="str">
        <f>IF(список!B30="","",список!B30)</f>
        <v/>
      </c>
      <c r="C33" s="81">
        <f>IF(список!C30="","",список!C30)</f>
        <v>0</v>
      </c>
      <c r="D33" s="224"/>
      <c r="E33" s="225"/>
      <c r="F33" s="225"/>
      <c r="G33" s="225"/>
      <c r="H33" s="225"/>
      <c r="I33" s="225"/>
      <c r="J33" s="225"/>
      <c r="K33" s="225"/>
      <c r="L33" s="225"/>
      <c r="M33" s="225"/>
      <c r="N33" s="225"/>
      <c r="O33" s="225"/>
      <c r="P33" s="225"/>
      <c r="Q33" s="239" t="str">
        <f t="shared" si="0"/>
        <v/>
      </c>
      <c r="R33" s="240" t="str">
        <f t="shared" si="1"/>
        <v/>
      </c>
      <c r="S33" s="224"/>
      <c r="T33" s="225"/>
      <c r="U33" s="225"/>
      <c r="V33" s="303" t="str">
        <f t="shared" si="2"/>
        <v/>
      </c>
      <c r="W33" s="245" t="str">
        <f t="shared" si="3"/>
        <v/>
      </c>
      <c r="X33" s="224"/>
      <c r="Y33" s="225"/>
      <c r="Z33" s="225"/>
      <c r="AA33" s="225"/>
      <c r="AB33" s="225"/>
      <c r="AC33" s="225"/>
      <c r="AD33" s="225"/>
      <c r="AE33" s="225"/>
      <c r="AF33" s="239" t="str">
        <f t="shared" si="4"/>
        <v/>
      </c>
      <c r="AG33" s="240" t="str">
        <f t="shared" si="5"/>
        <v/>
      </c>
      <c r="AH33" s="247"/>
    </row>
    <row r="34" spans="1:34">
      <c r="A34" s="81">
        <f>список!A31</f>
        <v>30</v>
      </c>
      <c r="B34" s="81" t="str">
        <f>IF(список!B31="","",список!B31)</f>
        <v/>
      </c>
      <c r="C34" s="81">
        <f>IF(список!C31="","",список!C31)</f>
        <v>0</v>
      </c>
      <c r="D34" s="224"/>
      <c r="E34" s="225"/>
      <c r="F34" s="225"/>
      <c r="G34" s="225"/>
      <c r="H34" s="225"/>
      <c r="I34" s="225"/>
      <c r="J34" s="225"/>
      <c r="K34" s="225"/>
      <c r="L34" s="225"/>
      <c r="M34" s="225"/>
      <c r="N34" s="225"/>
      <c r="O34" s="225"/>
      <c r="P34" s="225"/>
      <c r="Q34" s="239" t="str">
        <f t="shared" si="0"/>
        <v/>
      </c>
      <c r="R34" s="240" t="str">
        <f t="shared" si="1"/>
        <v/>
      </c>
      <c r="S34" s="224"/>
      <c r="T34" s="225"/>
      <c r="U34" s="225"/>
      <c r="V34" s="303" t="str">
        <f t="shared" si="2"/>
        <v/>
      </c>
      <c r="W34" s="245" t="str">
        <f t="shared" si="3"/>
        <v/>
      </c>
      <c r="X34" s="224"/>
      <c r="Y34" s="225"/>
      <c r="Z34" s="225"/>
      <c r="AA34" s="225"/>
      <c r="AB34" s="225"/>
      <c r="AC34" s="225"/>
      <c r="AD34" s="225"/>
      <c r="AE34" s="225"/>
      <c r="AF34" s="239" t="str">
        <f t="shared" si="4"/>
        <v/>
      </c>
      <c r="AG34" s="240" t="str">
        <f t="shared" si="5"/>
        <v/>
      </c>
      <c r="AH34" s="247"/>
    </row>
    <row r="35" spans="1:34">
      <c r="A35" s="81">
        <f>список!A32</f>
        <v>31</v>
      </c>
      <c r="B35" s="81" t="str">
        <f>IF(список!B32="","",список!B32)</f>
        <v/>
      </c>
      <c r="C35" s="81">
        <f>IF(список!C32="","",список!C32)</f>
        <v>0</v>
      </c>
      <c r="D35" s="224"/>
      <c r="E35" s="225"/>
      <c r="F35" s="225"/>
      <c r="G35" s="225"/>
      <c r="H35" s="225"/>
      <c r="I35" s="225"/>
      <c r="J35" s="225"/>
      <c r="K35" s="225"/>
      <c r="L35" s="225"/>
      <c r="M35" s="225"/>
      <c r="N35" s="225"/>
      <c r="O35" s="225"/>
      <c r="P35" s="225"/>
      <c r="Q35" s="239" t="str">
        <f t="shared" si="0"/>
        <v/>
      </c>
      <c r="R35" s="240" t="str">
        <f t="shared" si="1"/>
        <v/>
      </c>
      <c r="S35" s="225"/>
      <c r="T35" s="225"/>
      <c r="U35" s="243"/>
      <c r="V35" s="303" t="str">
        <f t="shared" si="2"/>
        <v/>
      </c>
      <c r="W35" s="245" t="str">
        <f t="shared" si="3"/>
        <v/>
      </c>
      <c r="X35" s="224"/>
      <c r="Y35" s="225"/>
      <c r="Z35" s="225"/>
      <c r="AA35" s="225"/>
      <c r="AB35" s="224"/>
      <c r="AC35" s="225"/>
      <c r="AD35" s="225"/>
      <c r="AE35" s="225"/>
      <c r="AF35" s="239" t="str">
        <f t="shared" si="4"/>
        <v/>
      </c>
      <c r="AG35" s="240" t="str">
        <f t="shared" si="5"/>
        <v/>
      </c>
      <c r="AH35" s="247"/>
    </row>
    <row r="36" spans="1:34">
      <c r="A36" s="81">
        <f>список!A33</f>
        <v>32</v>
      </c>
      <c r="B36" s="81" t="str">
        <f>IF(список!B33="","",список!B33)</f>
        <v/>
      </c>
      <c r="C36" s="81">
        <f>IF(список!C33="","",список!C33)</f>
        <v>0</v>
      </c>
      <c r="D36" s="224"/>
      <c r="E36" s="225"/>
      <c r="F36" s="225"/>
      <c r="G36" s="225"/>
      <c r="H36" s="225"/>
      <c r="I36" s="225"/>
      <c r="J36" s="225"/>
      <c r="K36" s="225"/>
      <c r="L36" s="225"/>
      <c r="M36" s="225"/>
      <c r="N36" s="225"/>
      <c r="O36" s="225"/>
      <c r="P36" s="225"/>
      <c r="Q36" s="239" t="str">
        <f t="shared" si="0"/>
        <v/>
      </c>
      <c r="R36" s="240" t="str">
        <f t="shared" si="1"/>
        <v/>
      </c>
      <c r="S36" s="225"/>
      <c r="T36" s="225"/>
      <c r="U36" s="243"/>
      <c r="V36" s="303" t="str">
        <f t="shared" si="2"/>
        <v/>
      </c>
      <c r="W36" s="245" t="str">
        <f t="shared" si="3"/>
        <v/>
      </c>
      <c r="X36" s="211"/>
      <c r="Y36" s="82"/>
      <c r="Z36" s="82"/>
      <c r="AA36" s="82"/>
      <c r="AB36" s="82"/>
      <c r="AC36" s="82"/>
      <c r="AD36" s="82"/>
      <c r="AE36" s="210"/>
      <c r="AF36" s="239" t="str">
        <f t="shared" si="4"/>
        <v/>
      </c>
      <c r="AG36" s="240" t="str">
        <f t="shared" si="5"/>
        <v/>
      </c>
      <c r="AH36" s="247"/>
    </row>
    <row r="37" spans="1:34">
      <c r="A37" s="81">
        <f>список!A34</f>
        <v>33</v>
      </c>
      <c r="B37" s="81" t="str">
        <f>IF(список!B34="","",список!B34)</f>
        <v/>
      </c>
      <c r="C37" s="81">
        <f>IF(список!C34="","",список!C34)</f>
        <v>0</v>
      </c>
      <c r="D37" s="82"/>
      <c r="E37" s="82"/>
      <c r="F37" s="82"/>
      <c r="G37" s="82"/>
      <c r="H37" s="82"/>
      <c r="I37" s="82"/>
      <c r="J37" s="82"/>
      <c r="K37" s="82"/>
      <c r="L37" s="82"/>
      <c r="M37" s="82"/>
      <c r="N37" s="82"/>
      <c r="O37" s="82"/>
      <c r="P37" s="210"/>
      <c r="Q37" s="239" t="str">
        <f t="shared" si="0"/>
        <v/>
      </c>
      <c r="R37" s="240" t="str">
        <f t="shared" si="1"/>
        <v/>
      </c>
      <c r="S37" s="211"/>
      <c r="T37" s="82"/>
      <c r="U37" s="210"/>
      <c r="V37" s="303" t="str">
        <f t="shared" si="2"/>
        <v/>
      </c>
      <c r="W37" s="245" t="str">
        <f t="shared" si="3"/>
        <v/>
      </c>
      <c r="X37" s="211"/>
      <c r="Y37" s="82"/>
      <c r="Z37" s="82"/>
      <c r="AA37" s="82"/>
      <c r="AB37" s="82"/>
      <c r="AC37" s="82"/>
      <c r="AD37" s="82"/>
      <c r="AE37" s="210"/>
      <c r="AF37" s="239" t="str">
        <f t="shared" si="4"/>
        <v/>
      </c>
      <c r="AG37" s="240" t="str">
        <f t="shared" si="5"/>
        <v/>
      </c>
      <c r="AH37" s="247"/>
    </row>
    <row r="38" spans="1:34">
      <c r="A38" s="81">
        <f>список!A35</f>
        <v>34</v>
      </c>
      <c r="B38" s="81" t="str">
        <f>IF(список!B35="","",список!B35)</f>
        <v/>
      </c>
      <c r="C38" s="81">
        <f>IF(список!C35="","",список!C35)</f>
        <v>0</v>
      </c>
      <c r="D38" s="83"/>
      <c r="E38" s="83"/>
      <c r="F38" s="83"/>
      <c r="G38" s="83"/>
      <c r="H38" s="83"/>
      <c r="I38" s="83"/>
      <c r="J38" s="83"/>
      <c r="K38" s="83"/>
      <c r="L38" s="83"/>
      <c r="M38" s="83"/>
      <c r="N38" s="83"/>
      <c r="O38" s="83"/>
      <c r="P38" s="276"/>
      <c r="Q38" s="239" t="str">
        <f t="shared" si="0"/>
        <v/>
      </c>
      <c r="R38" s="240" t="str">
        <f t="shared" si="1"/>
        <v/>
      </c>
      <c r="S38" s="273"/>
      <c r="T38" s="83"/>
      <c r="U38" s="276"/>
      <c r="V38" s="303" t="str">
        <f t="shared" si="2"/>
        <v/>
      </c>
      <c r="W38" s="245" t="str">
        <f t="shared" si="3"/>
        <v/>
      </c>
      <c r="X38" s="273"/>
      <c r="Y38" s="83"/>
      <c r="Z38" s="83"/>
      <c r="AA38" s="83"/>
      <c r="AB38" s="83"/>
      <c r="AC38" s="83"/>
      <c r="AD38" s="83"/>
      <c r="AE38" s="276"/>
      <c r="AF38" s="239" t="str">
        <f t="shared" si="4"/>
        <v/>
      </c>
      <c r="AG38" s="240" t="str">
        <f t="shared" si="5"/>
        <v/>
      </c>
      <c r="AH38" s="247"/>
    </row>
    <row r="39" spans="1:34" ht="15.75" thickBot="1">
      <c r="A39" s="81">
        <f>список!A36</f>
        <v>35</v>
      </c>
      <c r="B39" s="81" t="str">
        <f>IF(список!B36="","",список!B36)</f>
        <v/>
      </c>
      <c r="C39" s="81">
        <f>IF(список!C36="","",список!C36)</f>
        <v>0</v>
      </c>
      <c r="D39" s="83"/>
      <c r="E39" s="83"/>
      <c r="F39" s="83"/>
      <c r="G39" s="83"/>
      <c r="H39" s="83"/>
      <c r="I39" s="83"/>
      <c r="J39" s="83"/>
      <c r="K39" s="83"/>
      <c r="L39" s="83"/>
      <c r="M39" s="83"/>
      <c r="N39" s="83"/>
      <c r="O39" s="83"/>
      <c r="P39" s="276"/>
      <c r="Q39" s="241" t="str">
        <f t="shared" si="0"/>
        <v/>
      </c>
      <c r="R39" s="242" t="str">
        <f t="shared" si="1"/>
        <v/>
      </c>
      <c r="S39" s="273"/>
      <c r="T39" s="83"/>
      <c r="U39" s="276"/>
      <c r="V39" s="304" t="str">
        <f t="shared" si="2"/>
        <v/>
      </c>
      <c r="W39" s="246" t="str">
        <f t="shared" si="3"/>
        <v/>
      </c>
      <c r="X39" s="273"/>
      <c r="Y39" s="83"/>
      <c r="Z39" s="83"/>
      <c r="AA39" s="83"/>
      <c r="AB39" s="83"/>
      <c r="AC39" s="83"/>
      <c r="AD39" s="83"/>
      <c r="AE39" s="276"/>
      <c r="AF39" s="241" t="str">
        <f t="shared" si="4"/>
        <v/>
      </c>
      <c r="AG39" s="242" t="str">
        <f t="shared" si="5"/>
        <v/>
      </c>
      <c r="AH39" s="247"/>
    </row>
    <row r="40" spans="1:34">
      <c r="Q40" s="236"/>
      <c r="R40" s="236"/>
      <c r="V40" s="236"/>
      <c r="W40" s="236"/>
      <c r="AF40" s="236"/>
      <c r="AG40" s="236"/>
    </row>
  </sheetData>
  <sheetProtection password="CC6F" sheet="1" objects="1" scenarios="1" selectLockedCells="1"/>
  <mergeCells count="12">
    <mergeCell ref="A1:AG1"/>
    <mergeCell ref="D2:R2"/>
    <mergeCell ref="S2:W2"/>
    <mergeCell ref="X2:AG2"/>
    <mergeCell ref="A2:A4"/>
    <mergeCell ref="B2:B4"/>
    <mergeCell ref="C2:C4"/>
    <mergeCell ref="D3:H3"/>
    <mergeCell ref="I3:P3"/>
    <mergeCell ref="Q4:R4"/>
    <mergeCell ref="V4:W4"/>
    <mergeCell ref="AF4:AG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ET60"/>
  <sheetViews>
    <sheetView topLeftCell="C3" zoomScale="60" zoomScaleNormal="60" workbookViewId="0">
      <selection activeCell="CF49" sqref="CF49"/>
    </sheetView>
  </sheetViews>
  <sheetFormatPr defaultColWidth="9.140625" defaultRowHeight="15"/>
  <cols>
    <col min="1" max="1" width="9.140625" style="81"/>
    <col min="2" max="2" width="27.140625" style="81" customWidth="1"/>
    <col min="3" max="3" width="9.140625" style="97"/>
    <col min="4" max="4" width="8.140625" style="81" hidden="1" customWidth="1"/>
    <col min="5" max="5" width="6.5703125" style="81" hidden="1" customWidth="1"/>
    <col min="6" max="8" width="10.140625" style="81" hidden="1" customWidth="1"/>
    <col min="9" max="12" width="7.28515625" style="81" hidden="1" customWidth="1"/>
    <col min="13" max="13" width="8.28515625" style="81" hidden="1" customWidth="1"/>
    <col min="14" max="14" width="6.85546875" style="81" hidden="1" customWidth="1"/>
    <col min="15" max="15" width="7.28515625" style="81" hidden="1" customWidth="1"/>
    <col min="16" max="16" width="6.7109375" style="81" hidden="1" customWidth="1"/>
    <col min="17" max="17" width="7.28515625" style="81" hidden="1" customWidth="1"/>
    <col min="18" max="18" width="5.85546875" style="81" hidden="1" customWidth="1"/>
    <col min="19" max="19" width="45.28515625" style="81" customWidth="1"/>
    <col min="20" max="23" width="8.85546875" style="81" hidden="1" customWidth="1"/>
    <col min="24" max="24" width="12" style="81" hidden="1" customWidth="1"/>
    <col min="25" max="25" width="10.5703125" style="81" hidden="1" customWidth="1"/>
    <col min="26" max="26" width="8" style="81" hidden="1" customWidth="1"/>
    <col min="27" max="30" width="0" style="81" hidden="1" customWidth="1"/>
    <col min="31" max="31" width="52" style="81" customWidth="1"/>
    <col min="32" max="33" width="7.5703125" style="81" hidden="1" customWidth="1"/>
    <col min="34" max="35" width="7" style="81" hidden="1" customWidth="1"/>
    <col min="36" max="36" width="8.5703125" style="81" hidden="1" customWidth="1"/>
    <col min="37" max="37" width="6.5703125" style="81" hidden="1" customWidth="1"/>
    <col min="38" max="38" width="8" style="81" hidden="1" customWidth="1"/>
    <col min="39" max="39" width="7.7109375" style="81" hidden="1" customWidth="1"/>
    <col min="40" max="40" width="7.5703125" style="81" hidden="1" customWidth="1"/>
    <col min="41" max="42" width="11" style="81" hidden="1" customWidth="1"/>
    <col min="43" max="43" width="48.5703125" style="81" customWidth="1"/>
    <col min="44" max="44" width="7.5703125" style="81" hidden="1" customWidth="1"/>
    <col min="45" max="45" width="6.7109375" style="81" hidden="1" customWidth="1"/>
    <col min="46" max="46" width="7.28515625" style="81" hidden="1" customWidth="1"/>
    <col min="47" max="47" width="8.7109375" style="81" hidden="1" customWidth="1"/>
    <col min="48" max="48" width="9.140625" style="81" hidden="1" customWidth="1"/>
    <col min="49" max="49" width="7.85546875" style="81" hidden="1" customWidth="1"/>
    <col min="50" max="50" width="7.28515625" style="81" hidden="1" customWidth="1"/>
    <col min="51" max="52" width="0" style="81" hidden="1" customWidth="1"/>
    <col min="53" max="53" width="48.140625" style="81" customWidth="1"/>
    <col min="54" max="54" width="0" style="81" hidden="1" customWidth="1"/>
    <col min="55" max="55" width="8.28515625" style="81" hidden="1" customWidth="1"/>
    <col min="56" max="56" width="8.140625" style="81" hidden="1" customWidth="1"/>
    <col min="57" max="57" width="6.7109375" style="81" hidden="1" customWidth="1"/>
    <col min="58" max="58" width="6.140625" style="81" hidden="1" customWidth="1"/>
    <col min="59" max="60" width="0" style="81" hidden="1" customWidth="1"/>
    <col min="61" max="61" width="6.5703125" style="81" hidden="1" customWidth="1"/>
    <col min="62" max="62" width="7.28515625" style="81" hidden="1" customWidth="1"/>
    <col min="63" max="63" width="6.42578125" style="81" hidden="1" customWidth="1"/>
    <col min="64" max="67" width="0" style="81" hidden="1" customWidth="1"/>
    <col min="68" max="68" width="48.7109375" style="81" customWidth="1"/>
    <col min="69" max="69" width="6.7109375" style="81" hidden="1" customWidth="1"/>
    <col min="70" max="70" width="0" style="81" hidden="1" customWidth="1"/>
    <col min="71" max="71" width="7.5703125" style="81" hidden="1" customWidth="1"/>
    <col min="72" max="72" width="0" style="81" hidden="1" customWidth="1"/>
    <col min="73" max="73" width="7.140625" style="81" hidden="1" customWidth="1"/>
    <col min="74" max="74" width="7.28515625" style="81" hidden="1" customWidth="1"/>
    <col min="75" max="77" width="0" style="81" hidden="1" customWidth="1"/>
    <col min="78" max="78" width="7.42578125" style="81" hidden="1" customWidth="1"/>
    <col min="79" max="79" width="7" style="81" hidden="1" customWidth="1"/>
    <col min="80" max="80" width="6.42578125" style="81" hidden="1" customWidth="1"/>
    <col min="81" max="81" width="5.5703125" style="81" hidden="1" customWidth="1"/>
    <col min="82" max="82" width="6.140625" style="81" hidden="1" customWidth="1"/>
    <col min="83" max="83" width="9" style="81" hidden="1" customWidth="1"/>
    <col min="84" max="84" width="49.7109375" style="81" customWidth="1"/>
    <col min="85" max="95" width="0" style="81" hidden="1" customWidth="1"/>
    <col min="96" max="97" width="6.140625" style="81" hidden="1" customWidth="1"/>
    <col min="98" max="98" width="6.85546875" style="81" hidden="1" customWidth="1"/>
    <col min="99" max="99" width="7" style="81" hidden="1" customWidth="1"/>
    <col min="100" max="106" width="0" style="81" hidden="1" customWidth="1"/>
    <col min="107" max="107" width="8.28515625" style="81" hidden="1" customWidth="1"/>
    <col min="108" max="108" width="7" style="81" hidden="1" customWidth="1"/>
    <col min="109" max="109" width="6.140625" style="81" hidden="1" customWidth="1"/>
    <col min="110" max="110" width="0" style="81" hidden="1" customWidth="1"/>
    <col min="111" max="111" width="6.5703125" style="81" hidden="1" customWidth="1"/>
    <col min="112" max="112" width="0" style="81" hidden="1" customWidth="1"/>
    <col min="113" max="113" width="64.140625" style="81" customWidth="1"/>
    <col min="114" max="114" width="9.140625" style="119"/>
    <col min="115" max="16384" width="9.140625" style="81"/>
  </cols>
  <sheetData>
    <row r="1" spans="1:150" s="145" customFormat="1" ht="18.75">
      <c r="A1" s="493" t="s">
        <v>237</v>
      </c>
      <c r="B1" s="494"/>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c r="AC1" s="494"/>
      <c r="AD1" s="494"/>
      <c r="AE1" s="494"/>
      <c r="AF1" s="494"/>
      <c r="AG1" s="494"/>
      <c r="AH1" s="494"/>
      <c r="AI1" s="494"/>
      <c r="AJ1" s="494"/>
      <c r="AK1" s="494"/>
      <c r="AL1" s="494"/>
      <c r="AM1" s="494"/>
      <c r="AN1" s="494"/>
      <c r="AO1" s="494"/>
      <c r="AP1" s="494"/>
      <c r="AQ1" s="494"/>
      <c r="AR1" s="494"/>
      <c r="AS1" s="494"/>
      <c r="AT1" s="494"/>
      <c r="AU1" s="494"/>
      <c r="AV1" s="494"/>
      <c r="AW1" s="494"/>
      <c r="AX1" s="494"/>
      <c r="AY1" s="494"/>
      <c r="AZ1" s="494"/>
      <c r="BA1" s="494"/>
      <c r="BB1" s="494"/>
      <c r="BC1" s="494"/>
      <c r="BD1" s="494"/>
      <c r="BE1" s="494"/>
      <c r="BF1" s="494"/>
      <c r="BG1" s="494"/>
      <c r="BH1" s="494"/>
      <c r="BI1" s="494"/>
      <c r="BJ1" s="494"/>
      <c r="BK1" s="494"/>
      <c r="BL1" s="494"/>
      <c r="BM1" s="494"/>
      <c r="BN1" s="494"/>
      <c r="BO1" s="494"/>
      <c r="BP1" s="494"/>
      <c r="BQ1" s="494"/>
      <c r="BR1" s="494"/>
      <c r="BS1" s="494"/>
      <c r="BT1" s="494"/>
      <c r="BU1" s="494"/>
      <c r="BV1" s="494"/>
      <c r="BW1" s="494"/>
      <c r="BX1" s="494"/>
      <c r="BY1" s="494"/>
      <c r="BZ1" s="494"/>
      <c r="CA1" s="494"/>
      <c r="CB1" s="494"/>
      <c r="CC1" s="494"/>
      <c r="CD1" s="494"/>
      <c r="CE1" s="494"/>
      <c r="CF1" s="494"/>
      <c r="CG1" s="494"/>
      <c r="CH1" s="494"/>
      <c r="CI1" s="494"/>
      <c r="CJ1" s="494"/>
      <c r="CK1" s="494"/>
      <c r="CL1" s="494"/>
      <c r="CM1" s="494"/>
      <c r="CN1" s="494"/>
      <c r="CO1" s="494"/>
      <c r="CP1" s="494"/>
      <c r="CQ1" s="494"/>
      <c r="CR1" s="494"/>
      <c r="CS1" s="494"/>
      <c r="CT1" s="494"/>
      <c r="CU1" s="494"/>
      <c r="CV1" s="494"/>
      <c r="CW1" s="494"/>
      <c r="CX1" s="494"/>
      <c r="CY1" s="494"/>
      <c r="CZ1" s="494"/>
      <c r="DA1" s="494"/>
      <c r="DB1" s="494"/>
      <c r="DC1" s="494"/>
      <c r="DD1" s="494"/>
      <c r="DE1" s="494"/>
      <c r="DF1" s="494"/>
      <c r="DG1" s="494"/>
      <c r="DH1" s="494"/>
      <c r="DI1" s="495"/>
      <c r="DJ1" s="151"/>
    </row>
    <row r="2" spans="1:150" ht="167.25" customHeight="1">
      <c r="A2" s="152" t="str">
        <f>список!A1</f>
        <v>№</v>
      </c>
      <c r="B2" s="152" t="str">
        <f>список!B1</f>
        <v>Фамилия, имя воспитанника</v>
      </c>
      <c r="C2" s="152" t="str">
        <f>список!C1</f>
        <v xml:space="preserve">дата </v>
      </c>
      <c r="E2" s="159"/>
      <c r="F2" s="159"/>
      <c r="G2" s="159"/>
      <c r="H2" s="159"/>
      <c r="I2" s="159"/>
      <c r="J2" s="159"/>
      <c r="K2" s="159"/>
      <c r="L2" s="159"/>
      <c r="M2" s="159"/>
      <c r="N2" s="159"/>
      <c r="O2" s="159"/>
      <c r="P2" s="159"/>
      <c r="Q2" s="159"/>
      <c r="R2" s="159"/>
      <c r="S2" s="158" t="s">
        <v>236</v>
      </c>
      <c r="U2" s="159"/>
      <c r="V2" s="159"/>
      <c r="W2" s="159"/>
      <c r="X2" s="159"/>
      <c r="Y2" s="159"/>
      <c r="Z2" s="159"/>
      <c r="AA2" s="159"/>
      <c r="AB2" s="159"/>
      <c r="AC2" s="159"/>
      <c r="AD2" s="159"/>
      <c r="AE2" s="158" t="s">
        <v>238</v>
      </c>
      <c r="AG2" s="159"/>
      <c r="AH2" s="159"/>
      <c r="AI2" s="159"/>
      <c r="AJ2" s="159"/>
      <c r="AK2" s="159"/>
      <c r="AL2" s="159"/>
      <c r="AM2" s="159"/>
      <c r="AN2" s="159"/>
      <c r="AO2" s="159"/>
      <c r="AP2" s="159"/>
      <c r="AQ2" s="158" t="s">
        <v>239</v>
      </c>
      <c r="AS2" s="160"/>
      <c r="AT2" s="160"/>
      <c r="AU2" s="160"/>
      <c r="AV2" s="160"/>
      <c r="AW2" s="160"/>
      <c r="AX2" s="160"/>
      <c r="AY2" s="160"/>
      <c r="AZ2" s="160"/>
      <c r="BA2" s="161" t="s">
        <v>241</v>
      </c>
      <c r="BC2" s="159"/>
      <c r="BD2" s="159"/>
      <c r="BE2" s="159"/>
      <c r="BF2" s="159"/>
      <c r="BG2" s="159"/>
      <c r="BH2" s="159"/>
      <c r="BI2" s="159"/>
      <c r="BJ2" s="159"/>
      <c r="BK2" s="159"/>
      <c r="BL2" s="159"/>
      <c r="BM2" s="159"/>
      <c r="BN2" s="159"/>
      <c r="BO2" s="159"/>
      <c r="BP2" s="158" t="s">
        <v>242</v>
      </c>
      <c r="BR2" s="162"/>
      <c r="BS2" s="162"/>
      <c r="BT2" s="162"/>
      <c r="BU2" s="162"/>
      <c r="BV2" s="162"/>
      <c r="BW2" s="162"/>
      <c r="BX2" s="162"/>
      <c r="BY2" s="162"/>
      <c r="BZ2" s="162"/>
      <c r="CA2" s="162"/>
      <c r="CB2" s="162"/>
      <c r="CC2" s="162"/>
      <c r="CD2" s="162"/>
      <c r="CE2" s="162"/>
      <c r="CF2" s="158" t="s">
        <v>243</v>
      </c>
      <c r="CH2" s="162"/>
      <c r="CI2" s="162"/>
      <c r="CJ2" s="162"/>
      <c r="CK2" s="162"/>
      <c r="CL2" s="162"/>
      <c r="CM2" s="162"/>
      <c r="CN2" s="162"/>
      <c r="CO2" s="162"/>
      <c r="CP2" s="162"/>
      <c r="CQ2" s="162"/>
      <c r="CR2" s="162"/>
      <c r="CS2" s="162"/>
      <c r="CT2" s="162"/>
      <c r="CU2" s="162"/>
      <c r="CV2" s="162"/>
      <c r="CW2" s="162"/>
      <c r="CX2" s="162"/>
      <c r="CY2" s="162"/>
      <c r="CZ2" s="162"/>
      <c r="DA2" s="162"/>
      <c r="DB2" s="162"/>
      <c r="DC2" s="162"/>
      <c r="DD2" s="162"/>
      <c r="DE2" s="162"/>
      <c r="DF2" s="162"/>
      <c r="DG2" s="162"/>
      <c r="DH2" s="162"/>
      <c r="DI2" s="158" t="s">
        <v>244</v>
      </c>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4"/>
    </row>
    <row r="3" spans="1:150">
      <c r="A3" s="96">
        <f>список!A2</f>
        <v>1</v>
      </c>
      <c r="B3" s="163" t="str">
        <f>IF(список!B2="","",список!B2)</f>
        <v/>
      </c>
      <c r="C3" s="97" t="str">
        <f>IF(список!C2="","",список!C2)</f>
        <v/>
      </c>
      <c r="D3" s="81"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E3" s="81"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F3" s="81"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G3" s="81"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H3" s="81"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I3" s="81" t="str">
        <f>IF('Познавательное развитие'!J5="","",IF('Познавательное развитие'!J5=2,"сформирован",IF('Познавательное развитие'!J5=0,"не сформирован", "в стадии формирования")))</f>
        <v/>
      </c>
      <c r="J3" s="81" t="str">
        <f>IF('Познавательное развитие'!K5="","",IF('Познавательное развитие'!K5=2,"сформирован",IF('Познавательное развитие'!K5=0,"не сформирован", "в стадии формирования")))</f>
        <v/>
      </c>
      <c r="K3" s="81" t="str">
        <f>IF('Познавательное развитие'!N5="","",IF('Познавательное развитие'!N5=2,"сформирован",IF('Познавательное развитие'!N5=0,"не сформирован", "в стадии формирования")))</f>
        <v/>
      </c>
      <c r="L3" s="81" t="str">
        <f>IF('Познавательное развитие'!O5="","",IF('Познавательное развитие'!O5=2,"сформирован",IF('Познавательное развитие'!O5=0,"не сформирован", "в стадии формирования")))</f>
        <v/>
      </c>
      <c r="M3" s="81" t="str">
        <f>IF('Познавательное развитие'!U5="","",IF('Познавательное развитие'!U5=2,"сформирован",IF('Познавательное развитие'!U5=0,"не сформирован", "в стадии формирования")))</f>
        <v/>
      </c>
      <c r="N3" s="81" t="str">
        <f>IF('Речевое развитие'!G4="","",IF('Речевое развитие'!G4=2,"сформирован",IF('Речевое развитие'!G4=0,"не сформирован", "в стадии формирования")))</f>
        <v/>
      </c>
      <c r="O3" s="81"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P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 s="134"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разв'!D5="","",IF('Художественно-эстетическое разв'!#REF!="","",IF('Художественно-эстетическое разв'!#REF!="","",('Социально-коммуникативное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разв'!D5+'Художественно-эстетическое разв'!#REF!+'Художественно-эстетическое разв'!#REF!)/14))))))))))))))</f>
        <v/>
      </c>
      <c r="S3" s="173" t="str">
        <f>'целевые ориентиры'!Q4</f>
        <v/>
      </c>
      <c r="T3" s="173"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3" s="173"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V3" s="173"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W3" s="173"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X3" s="173"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Y3" s="173"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Z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 s="173"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AB3" s="173" t="str">
        <f>IF('Познавательное развитие'!T5="","",IF('Познавательное развитие'!T5=2,"сформирован",IF('Познавательное развитие'!T5=0,"не сформирован", "в стадии формирования")))</f>
        <v/>
      </c>
      <c r="AC3" s="173" t="str">
        <f>IF('Речевое развитие'!G4="","",IF('Речевое развитие'!G4=2,"сформирован",IF('Речевое развитие'!G4=0,"не сформирован", "в стадии формирования")))</f>
        <v/>
      </c>
      <c r="AD3" s="173"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разви'!#REF!="","",IF('Социально-коммуникативное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разви'!#REF!+'Социально-коммуникативное разви'!U5+'Познавательное развитие'!T5+'Речевое развитие'!G4)/10))))))))))</f>
        <v/>
      </c>
      <c r="AE3" s="173" t="str">
        <f>'целевые ориентиры'!AB4</f>
        <v/>
      </c>
      <c r="AF3" s="173" t="str">
        <f>IF('Социально-коммуникативное разви'!P5="","",IF('Социально-коммуникативное разви'!P5=2,"сформирован",IF('Социально-коммуникативное разви'!P5=0,"не сформирован", "в стадии формирования")))</f>
        <v/>
      </c>
      <c r="AG3" s="173" t="str">
        <f>IF('Познавательное развитие'!P5="","",IF('Познавательное развитие'!P5=2,"сформирован",IF('Познавательное развитие'!P5=0,"не сформирован", "в стадии формирования")))</f>
        <v/>
      </c>
      <c r="AH3" s="173" t="str">
        <f>IF('Речевое развитие'!F4="","",IF('Речевое развитие'!F4=2,"сформирован",IF('Речевое развитие'!GG4=0,"не сформирован", "в стадии формирования")))</f>
        <v/>
      </c>
      <c r="AI3" s="173" t="str">
        <f>IF('Речевое развитие'!G4="","",IF('Речевое развитие'!G4=2,"сформирован",IF('Речевое развитие'!GH4=0,"не сформирован", "в стадии формирования")))</f>
        <v/>
      </c>
      <c r="AJ3" s="173" t="str">
        <f>IF('Речевое развитие'!M4="","",IF('Речевое развитие'!M4=2,"сформирован",IF('Речевое развитие'!M4=0,"не сформирован", "в стадии формирования")))</f>
        <v/>
      </c>
      <c r="AK3" s="173" t="str">
        <f>IF('Речевое развитие'!N4="","",IF('Речевое развитие'!N4=2,"сформирован",IF('Речевое развитие'!N4=0,"не сформирован", "в стадии формирования")))</f>
        <v/>
      </c>
      <c r="AL3" s="173" t="str">
        <f>IF('Художественно-эстетическое разв'!E5="","",IF('Художественно-эстетическое разв'!E5=2,"сформирован",IF('Художественно-эстетическое разв'!E5=0,"не сформирован", "в стадии формирования")))</f>
        <v/>
      </c>
      <c r="AM3" s="173"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AN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 s="173" t="str">
        <f>IF('Художественно-эстетическое разв'!AB5="","",IF('Художественно-эстетическое разв'!AB5=2,"сформирован",IF('Художественно-эстетическое разв'!AB5=0,"не сформирован", "в стадии формирования")))</f>
        <v/>
      </c>
      <c r="AP3" s="174"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разв'!#REF!="","",IF('Художественно-эстетическое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разв'!#REF!+'Художественно-эстетическое разв'!AB5)/10))))))))))</f>
        <v/>
      </c>
      <c r="AQ3" s="173" t="str">
        <f>'целевые ориентиры'!AM4</f>
        <v/>
      </c>
      <c r="AR3" s="173" t="str">
        <f>IF('Познавательное развитие'!V5="","",IF('Познавательное развитие'!V5=2,"сформирован",IF('Познавательное развитие'!V5=0,"не сформирован", "в стадии формирования")))</f>
        <v/>
      </c>
      <c r="AS3" s="173" t="str">
        <f>IF('Речевое развитие'!D4="","",IF('Речевое развитие'!D4=2,"сформирован",IF('Речевое развитие'!D4=0,"не сформирован", "в стадии формирования")))</f>
        <v/>
      </c>
      <c r="AT3" s="173" t="e">
        <f>IF('Речевое развитие'!#REF!="","",IF('Речевое развитие'!#REF!=2,"сформирован",IF('Речевое развитие'!#REF!=0,"не сформирован", "в стадии формирования")))</f>
        <v>#REF!</v>
      </c>
      <c r="AU3" s="173" t="str">
        <f>IF('Речевое развитие'!E4="","",IF('Речевое развитие'!E4=2,"сформирован",IF('Речевое развитие'!E4=0,"не сформирован", "в стадии формирования")))</f>
        <v/>
      </c>
      <c r="AV3" s="173" t="str">
        <f>IF('Речевое развитие'!F4="","",IF('Речевое развитие'!F4=2,"сформирован",IF('Речевое развитие'!F4=0,"не сформирован", "в стадии формирования")))</f>
        <v/>
      </c>
      <c r="AW3" s="173" t="str">
        <f>IF('Речевое развитие'!G4="","",IF('Речевое развитие'!G4=2,"сформирован",IF('Речевое развитие'!G4=0,"не сформирован", "в стадии формирования")))</f>
        <v/>
      </c>
      <c r="AX3" s="173" t="str">
        <f>IF('Речевое развитие'!J4="","",IF('Речевое развитие'!J4=2,"сформирован",IF('Речевое развитие'!J4=0,"не сформирован", "в стадии формирования")))</f>
        <v/>
      </c>
      <c r="AY3" s="173" t="str">
        <f>IF('Речевое развитие'!M4="","",IF('Речевое развитие'!M4=2,"сформирован",IF('Речевое развитие'!M4=0,"не сформирован", "в стадии формирования")))</f>
        <v/>
      </c>
      <c r="AZ3" s="173" t="str">
        <f>IF('Познавательное развитие'!V5="","",IF('Речевое развитие'!D4="","",IF('Речевое развитие'!#REF!="","",IF('Речевое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развитие'!#REF!+'Речевое развитие'!E4+'Речевое развитие'!F4+'Речевое развитие'!G4+'Речевое развитие'!J4+'Речевое развитие'!M4)/8))))))))</f>
        <v/>
      </c>
      <c r="BA3" s="173" t="str">
        <f>'целевые ориентиры'!AV4</f>
        <v/>
      </c>
      <c r="BB3" s="173"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BC3" s="173" t="str">
        <f>IF('Художественно-эстетическое разв'!N5="","",IF('Художественно-эстетическое разв'!N5=2,"сформирован",IF('Художественно-эстетическое разв'!N5=0,"не сформирован", "в стадии формирования")))</f>
        <v/>
      </c>
      <c r="BD3" s="175" t="str">
        <f>IF('Художественно-эстетическое разв'!V5="","",IF('Художественно-эстетическое разв'!V5=2,"сформирован",IF('Художественно-эстетическое разв'!V5=0,"не сформирован", "в стадии формирования")))</f>
        <v/>
      </c>
      <c r="BE3" s="173" t="str">
        <f>IF('Физическое развитие'!D4="","",IF('Физическое развитие'!D4=2,"сформирован",IF('Физическое развитие'!D4=0,"не сформирован", "в стадии формирования")))</f>
        <v/>
      </c>
      <c r="BF3" s="173" t="str">
        <f>IF('Физическое развитие'!E4="","",IF('Физическое развитие'!E4=2,"сформирован",IF('Физическое развитие'!E4=0,"не сформирован", "в стадии формирования")))</f>
        <v/>
      </c>
      <c r="BG3" s="173" t="str">
        <f>IF('Физическое развитие'!F4="","",IF('Физическое развитие'!F4=2,"сформирован",IF('Физическое развитие'!F4=0,"не сформирован", "в стадии формирования")))</f>
        <v/>
      </c>
      <c r="BH3" s="173" t="str">
        <f>IF('Физическое развитие'!G4="","",IF('Физическое развитие'!G4=2,"сформирован",IF('Физическое развитие'!G4=0,"не сформирован", "в стадии формирования")))</f>
        <v/>
      </c>
      <c r="BI3" s="173" t="str">
        <f>IF('Физическое развитие'!H4="","",IF('Физическое развитие'!H4=2,"сформирован",IF('Физическое развитие'!H4=0,"не сформирован", "в стадии формирования")))</f>
        <v/>
      </c>
      <c r="BJ3" s="173" t="e">
        <f>IF('Физическое развитие'!#REF!="","",IF('Физическое развитие'!#REF!=2,"сформирован",IF('Физическое развитие'!#REF!=0,"не сформирован", "в стадии формирования")))</f>
        <v>#REF!</v>
      </c>
      <c r="BK3" s="173" t="str">
        <f>IF('Физическое развитие'!I4="","",IF('Физическое развитие'!I4=2,"сформирован",IF('Физическое развитие'!I4=0,"не сформирован", "в стадии формирования")))</f>
        <v/>
      </c>
      <c r="BL3" s="173" t="str">
        <f>IF('Физическое развитие'!J4="","",IF('Физическое развитие'!J4=2,"сформирован",IF('Физическое развитие'!J4=0,"не сформирован", "в стадии формирования")))</f>
        <v/>
      </c>
      <c r="BM3" s="173" t="str">
        <f>IF('Физическое развитие'!K4="","",IF('Физическое развитие'!K4=2,"сформирован",IF('Физическое развитие'!K4=0,"не сформирован", "в стадии формирования")))</f>
        <v/>
      </c>
      <c r="BN3" s="173" t="str">
        <f>IF('Физическое развитие'!M4="","",IF('Физическое развитие'!M4=2,"сформирован",IF('Физическое развитие'!M4=0,"не сформирован", "в стадии формирования")))</f>
        <v/>
      </c>
      <c r="BO3" s="176"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развитие'!#REF!="","",IF('Физическое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развитие'!#REF!+'Физическое развитие'!I4+'Физическое развитие'!J4+'Физическое развитие'!K4+'Физическое развитие'!M4)/13)))))))))))))</f>
        <v/>
      </c>
      <c r="BP3" s="173" t="str">
        <f>'целевые ориентиры'!BJ4</f>
        <v/>
      </c>
      <c r="BQ3" s="173"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BR3" s="173"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BS3" s="173"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BT3" s="173"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BU3" s="173"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BV3" s="173"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BW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 s="173"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BY3" s="173"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BZ3" s="173" t="str">
        <f>IF('Физическое развитие'!L4="","",IF('Физическое развитие'!L4=2,"сформирован",IF('Физическое развитие'!L4=0,"не сформирован", "в стадии формирования")))</f>
        <v/>
      </c>
      <c r="CA3" s="173" t="str">
        <f>IF('Физическое развитие'!P4="","",IF('Физическое развитие'!P4=2,"сформирован",IF('Физическое развитие'!P4=0,"не сформирован", "в стадии формирования")))</f>
        <v/>
      </c>
      <c r="CB3" s="173" t="e">
        <f>IF('Физическое развитие'!#REF!="","",IF('Физическое развитие'!#REF!=2,"сформирован",IF('Физическое развитие'!#REF!=0,"не сформирован", "в стадии формирования")))</f>
        <v>#REF!</v>
      </c>
      <c r="CC3" s="173" t="str">
        <f>IF('Физическое развитие'!Q4="","",IF('Физическое развитие'!Q4=2,"сформирован",IF('Физическое развитие'!Q4=0,"не сформирован", "в стадии формирования")))</f>
        <v/>
      </c>
      <c r="CD3" s="173" t="str">
        <f>IF('Физическое развитие'!R4="","",IF('Физическое развитие'!R4=2,"сформирован",IF('Физическое развитие'!R4=0,"не сформирован", "в стадии формирования")))</f>
        <v/>
      </c>
      <c r="CE3" s="176"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разви'!#REF!="","",IF('Социально-коммуникативное разви'!Z5="","",IF('Социально-коммуникативное разви'!AA5="","",IF('Физическое развитие'!L4="","",IF('Физическое развитие'!P4="","",IF('Физическое развитие'!#REF!="","",IF('Физическое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разви'!#REF!+'Социально-коммуникативное разви'!Z5+'Социально-коммуникативное разви'!AA5+'Физическое развитие'!L4+'Физическое развитие'!P4+'Физическое развитие'!#REF!+'Физическое развитие'!Q4+'Физическое развитие'!R4)/14))))))))))))))</f>
        <v/>
      </c>
      <c r="CF3" s="173" t="str">
        <f>'целевые ориентиры'!BX4</f>
        <v/>
      </c>
      <c r="CG3" s="173"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CH3" s="173"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CI3" s="173"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CJ3" s="173"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CK3" s="173" t="str">
        <f>IF('Социально-коммуникативное разви'!AB5="","",IF('Социально-коммуникативное разви'!AB5=2,"сформирован",IF('Социально-коммуникативное разви'!AB5=0,"не сформирован", "в стадии формирования")))</f>
        <v/>
      </c>
      <c r="CL3" s="173" t="str">
        <f>IF('Социально-коммуникативное разви'!AC5="","",IF('Социально-коммуникативное разви'!AC5=2,"сформирован",IF('Социально-коммуникативное разви'!AC5=0,"не сформирован", "в стадии формирования")))</f>
        <v/>
      </c>
      <c r="CM3" s="173"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CN3" s="173" t="str">
        <f>IF('Социально-коммуникативное разви'!AE5="","",IF('Социально-коммуникативное разви'!AE5=2,"сформирован",IF('Социально-коммуникативное разви'!AE5=0,"не сформирован", "в стадии формирования")))</f>
        <v/>
      </c>
      <c r="CO3" s="173" t="str">
        <f>IF('Познавательное развитие'!D5="","",IF('Познавательное развитие'!D5=2,"сформирован",IF('Познавательное развитие'!D5=0,"не сформирован", "в стадии формирования")))</f>
        <v/>
      </c>
      <c r="CP3" s="173" t="str">
        <f>IF('Познавательное развитие'!E5="","",IF('Познавательное развитие'!E5=2,"сформирован",IF('Познавательное развитие'!E5=0,"не сформирован", "в стадии формирования")))</f>
        <v/>
      </c>
      <c r="CQ3" s="173" t="str">
        <f>IF('Познавательное развитие'!F5="","",IF('Познавательное развитие'!F5=2,"сформирован",IF('Познавательное развитие'!F5=0,"не сформирован", "в стадии формирования")))</f>
        <v/>
      </c>
      <c r="CR3" s="173" t="str">
        <f>IF('Познавательное развитие'!I5="","",IF('Познавательное развитие'!I5=2,"сформирован",IF('Познавательное развитие'!I5=0,"не сформирован", "в стадии формирования")))</f>
        <v/>
      </c>
      <c r="CS3" s="173" t="str">
        <f>IF('Познавательное развитие'!K5="","",IF('Познавательное развитие'!K5=2,"сформирован",IF('Познавательное развитие'!K5=0,"не сформирован", "в стадии формирования")))</f>
        <v/>
      </c>
      <c r="CT3" s="173" t="str">
        <f>IF('Познавательное развитие'!S5="","",IF('Познавательное развитие'!S5=2,"сформирован",IF('Познавательное развитие'!S5=0,"не сформирован", "в стадии формирования")))</f>
        <v/>
      </c>
      <c r="CU3" s="173" t="str">
        <f>IF('Познавательное развитие'!U5="","",IF('Познавательное развитие'!U5=2,"сформирован",IF('Познавательное развитие'!U5=0,"не сформирован", "в стадии формирования")))</f>
        <v/>
      </c>
      <c r="CV3" s="173" t="e">
        <f>IF('Познавательное развитие'!#REF!="","",IF('Познавательное развитие'!#REF!=2,"сформирован",IF('Познавательное развитие'!#REF!=0,"не сформирован", "в стадии формирования")))</f>
        <v>#REF!</v>
      </c>
      <c r="CW3" s="173" t="str">
        <f>IF('Познавательное развитие'!Y5="","",IF('Познавательное развитие'!Y5=2,"сформирован",IF('Познавательное развитие'!Y5=0,"не сформирован", "в стадии формирования")))</f>
        <v/>
      </c>
      <c r="CX3" s="173" t="str">
        <f>IF('Познавательное развитие'!Z5="","",IF('Познавательное развитие'!Z5=2,"сформирован",IF('Познавательное развитие'!Z5=0,"не сформирован", "в стадии формирования")))</f>
        <v/>
      </c>
      <c r="CY3" s="173" t="str">
        <f>IF('Познавательное развитие'!AA5="","",IF('Познавательное развитие'!AA5=2,"сформирован",IF('Познавательное развитие'!AA5=0,"не сформирован", "в стадии формирования")))</f>
        <v/>
      </c>
      <c r="CZ3" s="173" t="str">
        <f>IF('Познавательное развитие'!AB5="","",IF('Познавательное развитие'!AB5=2,"сформирован",IF('Познавательное развитие'!AB5=0,"не сформирован", "в стадии формирования")))</f>
        <v/>
      </c>
      <c r="DA3" s="173" t="str">
        <f>IF('Познавательное развитие'!AC5="","",IF('Познавательное развитие'!AC5=2,"сформирован",IF('Познавательное развитие'!AC5=0,"не сформирован", "в стадии формирования")))</f>
        <v/>
      </c>
      <c r="DB3" s="173" t="str">
        <f>IF('Познавательное развитие'!AD5="","",IF('Познавательное развитие'!AD5=2,"сформирован",IF('Познавательное развитие'!AD5=0,"не сформирован", "в стадии формирования")))</f>
        <v/>
      </c>
      <c r="DC3" s="173" t="str">
        <f>IF('Познавательное развитие'!AE5="","",IF('Познавательное развитие'!AE5=2,"сформирован",IF('Познавательное развитие'!AE5=0,"не сформирован", "в стадии формирования")))</f>
        <v/>
      </c>
      <c r="DD3" s="173" t="str">
        <f>IF('Речевое развитие'!J4="","",IF('Речевое развитие'!J4=2,"сформирован",IF('Речевое развитие'!J4=0,"не сформирован", "в стадии формирования")))</f>
        <v/>
      </c>
      <c r="DE3" s="173" t="str">
        <f>IF('Речевое развитие'!K4="","",IF('Речевое развитие'!K4=2,"сформирован",IF('Речевое развитие'!K4=0,"не сформирован", "в стадии формирования")))</f>
        <v/>
      </c>
      <c r="DF3" s="173" t="str">
        <f>IF('Речевое развитие'!L4="","",IF('Речевое развитие'!L4=2,"сформирован",IF('Речевое развитие'!L4=0,"не сформирован", "в стадии формирования")))</f>
        <v/>
      </c>
      <c r="DG3" s="175" t="str">
        <f>IF('Художественно-эстетическое разв'!AA5="","",IF('Художественно-эстетическое разв'!AA5=2,"сформирован",IF('Художественно-эстетическое разв'!AA5=0,"не сформирован", "в стадии формирования")))</f>
        <v/>
      </c>
      <c r="DH3" s="176"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развитие'!#REF!="","",IF('Познавательное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развитие'!#REF!+'Познавательное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разв'!AA5)/27)))))))))))))))))))))))))))</f>
        <v/>
      </c>
      <c r="DI3" s="173" t="str">
        <f>'целевые ориентиры'!CZ4</f>
        <v/>
      </c>
    </row>
    <row r="4" spans="1:150">
      <c r="A4" s="96">
        <f>список!A3</f>
        <v>2</v>
      </c>
      <c r="B4" s="163" t="str">
        <f>IF(список!B3="","",список!B3)</f>
        <v/>
      </c>
      <c r="C4" s="97">
        <f>IF(список!C3="","",список!C3)</f>
        <v>0</v>
      </c>
      <c r="D4" s="81"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E4" s="81"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F4" s="81"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G4" s="81"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H4" s="81"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I4" s="81" t="str">
        <f>IF('Познавательное развитие'!J6="","",IF('Познавательное развитие'!J6=2,"сформирован",IF('Познавательное развитие'!J6=0,"не сформирован", "в стадии формирования")))</f>
        <v/>
      </c>
      <c r="J4" s="81" t="str">
        <f>IF('Познавательное развитие'!K6="","",IF('Познавательное развитие'!K6=2,"сформирован",IF('Познавательное развитие'!K6=0,"не сформирован", "в стадии формирования")))</f>
        <v/>
      </c>
      <c r="K4" s="81" t="str">
        <f>IF('Познавательное развитие'!N6="","",IF('Познавательное развитие'!N6=2,"сформирован",IF('Познавательное развитие'!N6=0,"не сформирован", "в стадии формирования")))</f>
        <v/>
      </c>
      <c r="L4" s="81" t="str">
        <f>IF('Познавательное развитие'!O6="","",IF('Познавательное развитие'!O6=2,"сформирован",IF('Познавательное развитие'!O6=0,"не сформирован", "в стадии формирования")))</f>
        <v/>
      </c>
      <c r="M4" s="81" t="str">
        <f>IF('Познавательное развитие'!U6="","",IF('Познавательное развитие'!U6=2,"сформирован",IF('Познавательное развитие'!U6=0,"не сформирован", "в стадии формирования")))</f>
        <v/>
      </c>
      <c r="N4" s="81" t="str">
        <f>IF('Речевое развитие'!G5="","",IF('Речевое развитие'!G5=2,"сформирован",IF('Речевое развитие'!G5=0,"не сформирован", "в стадии формирования")))</f>
        <v/>
      </c>
      <c r="O4" s="81"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P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 s="134"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разв'!D6="","",IF('Художественно-эстетическое разв'!#REF!="","",IF('Художественно-эстетическое разв'!#REF!="","",('Социально-коммуникативное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разв'!D6+'Художественно-эстетическое разв'!#REF!+'Художественно-эстетическое разв'!#REF!)/14))))))))))))))</f>
        <v/>
      </c>
      <c r="S4" s="173" t="str">
        <f>'целевые ориентиры'!Q5</f>
        <v/>
      </c>
      <c r="T4" s="173"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4" s="173"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V4" s="173"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W4" s="173"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X4" s="173"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Y4" s="173"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Z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 s="173"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AB4" s="173" t="str">
        <f>IF('Познавательное развитие'!T6="","",IF('Познавательное развитие'!T6=2,"сформирован",IF('Познавательное развитие'!T6=0,"не сформирован", "в стадии формирования")))</f>
        <v/>
      </c>
      <c r="AC4" s="173" t="str">
        <f>IF('Речевое развитие'!G5="","",IF('Речевое развитие'!G5=2,"сформирован",IF('Речевое развитие'!G5=0,"не сформирован", "в стадии формирования")))</f>
        <v/>
      </c>
      <c r="AD4" s="173"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разви'!#REF!="","",IF('Социально-коммуникативное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разви'!#REF!+'Социально-коммуникативное разви'!U6+'Познавательное развитие'!T6+'Речевое развитие'!G5)/10))))))))))</f>
        <v/>
      </c>
      <c r="AE4" s="173" t="str">
        <f>'целевые ориентиры'!AB5</f>
        <v/>
      </c>
      <c r="AF4" s="173" t="str">
        <f>IF('Социально-коммуникативное разви'!P6="","",IF('Социально-коммуникативное разви'!P6=2,"сформирован",IF('Социально-коммуникативное разви'!P6=0,"не сформирован", "в стадии формирования")))</f>
        <v/>
      </c>
      <c r="AG4" s="173" t="str">
        <f>IF('Познавательное развитие'!P6="","",IF('Познавательное развитие'!P6=2,"сформирован",IF('Познавательное развитие'!P6=0,"не сформирован", "в стадии формирования")))</f>
        <v/>
      </c>
      <c r="AH4" s="173" t="str">
        <f>IF('Речевое развитие'!F5="","",IF('Речевое развитие'!F5=2,"сформирован",IF('Речевое развитие'!GG5=0,"не сформирован", "в стадии формирования")))</f>
        <v/>
      </c>
      <c r="AI4" s="173" t="str">
        <f>IF('Речевое развитие'!G5="","",IF('Речевое развитие'!G5=2,"сформирован",IF('Речевое развитие'!GH5=0,"не сформирован", "в стадии формирования")))</f>
        <v/>
      </c>
      <c r="AJ4" s="173" t="str">
        <f>IF('Речевое развитие'!M5="","",IF('Речевое развитие'!M5=2,"сформирован",IF('Речевое развитие'!M5=0,"не сформирован", "в стадии формирования")))</f>
        <v/>
      </c>
      <c r="AK4" s="173" t="str">
        <f>IF('Речевое развитие'!N5="","",IF('Речевое развитие'!N5=2,"сформирован",IF('Речевое развитие'!N5=0,"не сформирован", "в стадии формирования")))</f>
        <v/>
      </c>
      <c r="AL4" s="173" t="str">
        <f>IF('Художественно-эстетическое разв'!E6="","",IF('Художественно-эстетическое разв'!E6=2,"сформирован",IF('Художественно-эстетическое разв'!E6=0,"не сформирован", "в стадии формирования")))</f>
        <v/>
      </c>
      <c r="AM4" s="173"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AN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 s="173" t="str">
        <f>IF('Художественно-эстетическое разв'!AB6="","",IF('Художественно-эстетическое разв'!AB6=2,"сформирован",IF('Художественно-эстетическое разв'!AB6=0,"не сформирован", "в стадии формирования")))</f>
        <v/>
      </c>
      <c r="AP4" s="174"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разв'!#REF!="","",IF('Художественно-эстетическое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разв'!#REF!+'Художественно-эстетическое разв'!AB6)/10))))))))))</f>
        <v/>
      </c>
      <c r="AQ4" s="173" t="str">
        <f>'целевые ориентиры'!AM5</f>
        <v/>
      </c>
      <c r="AR4" s="173" t="str">
        <f>'Речевое развитие'!I5</f>
        <v/>
      </c>
      <c r="AS4" s="173" t="str">
        <f>IF('Речевое развитие'!D5="","",IF('Речевое развитие'!D5=2,"сформирован",IF('Речевое развитие'!D5=0,"не сформирован", "в стадии формирования")))</f>
        <v/>
      </c>
      <c r="AT4" s="173" t="e">
        <f>IF('Речевое развитие'!#REF!="","",IF('Речевое развитие'!#REF!=2,"сформирован",IF('Речевое развитие'!#REF!=0,"не сформирован", "в стадии формирования")))</f>
        <v>#REF!</v>
      </c>
      <c r="AU4" s="173" t="str">
        <f>IF('Речевое развитие'!E5="","",IF('Речевое развитие'!E5=2,"сформирован",IF('Речевое развитие'!E5=0,"не сформирован", "в стадии формирования")))</f>
        <v/>
      </c>
      <c r="AV4" s="173" t="str">
        <f>IF('Речевое развитие'!F5="","",IF('Речевое развитие'!F5=2,"сформирован",IF('Речевое развитие'!F5=0,"не сформирован", "в стадии формирования")))</f>
        <v/>
      </c>
      <c r="AW4" s="173" t="str">
        <f>IF('Речевое развитие'!G5="","",IF('Речевое развитие'!G5=2,"сформирован",IF('Речевое развитие'!G5=0,"не сформирован", "в стадии формирования")))</f>
        <v/>
      </c>
      <c r="AX4" s="173"/>
      <c r="AY4" s="173" t="str">
        <f>IF('Речевое развитие'!M5="","",IF('Речевое развитие'!M5=2,"сформирован",IF('Речевое развитие'!M5=0,"не сформирован", "в стадии формирования")))</f>
        <v/>
      </c>
      <c r="AZ4" s="173" t="str">
        <f>IF('Познавательное развитие'!V6="","",IF('Речевое развитие'!D5="","",IF('Речевое развитие'!#REF!="","",IF('Речевое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развитие'!#REF!+'Речевое развитие'!E5+'Речевое развитие'!F5+'Речевое развитие'!G5+'Речевое развитие'!J5+'Речевое развитие'!M5)/8))))))))</f>
        <v/>
      </c>
      <c r="BA4" s="173" t="str">
        <f>'целевые ориентиры'!AV5</f>
        <v/>
      </c>
      <c r="BB4" s="173"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BC4" s="173" t="str">
        <f>IF('Художественно-эстетическое разв'!N6="","",IF('Художественно-эстетическое разв'!N6=2,"сформирован",IF('Художественно-эстетическое разв'!N6=0,"не сформирован", "в стадии формирования")))</f>
        <v/>
      </c>
      <c r="BD4" s="175" t="str">
        <f>IF('Художественно-эстетическое разв'!V6="","",IF('Художественно-эстетическое разв'!V6=2,"сформирован",IF('Художественно-эстетическое разв'!V6=0,"не сформирован", "в стадии формирования")))</f>
        <v/>
      </c>
      <c r="BE4" s="173" t="str">
        <f>IF('Физическое развитие'!D5="","",IF('Физическое развитие'!D5=2,"сформирован",IF('Физическое развитие'!D5=0,"не сформирован", "в стадии формирования")))</f>
        <v/>
      </c>
      <c r="BF4" s="173" t="str">
        <f>IF('Физическое развитие'!E5="","",IF('Физическое развитие'!E5=2,"сформирован",IF('Физическое развитие'!E5=0,"не сформирован", "в стадии формирования")))</f>
        <v/>
      </c>
      <c r="BG4" s="173" t="str">
        <f>IF('Физическое развитие'!F5="","",IF('Физическое развитие'!F5=2,"сформирован",IF('Физическое развитие'!F5=0,"не сформирован", "в стадии формирования")))</f>
        <v/>
      </c>
      <c r="BH4" s="173" t="str">
        <f>IF('Физическое развитие'!G5="","",IF('Физическое развитие'!G5=2,"сформирован",IF('Физическое развитие'!G5=0,"не сформирован", "в стадии формирования")))</f>
        <v/>
      </c>
      <c r="BI4" s="173" t="str">
        <f>IF('Физическое развитие'!H5="","",IF('Физическое развитие'!H5=2,"сформирован",IF('Физическое развитие'!H5=0,"не сформирован", "в стадии формирования")))</f>
        <v/>
      </c>
      <c r="BJ4" s="173" t="e">
        <f>IF('Физическое развитие'!#REF!="","",IF('Физическое развитие'!#REF!=2,"сформирован",IF('Физическое развитие'!#REF!=0,"не сформирован", "в стадии формирования")))</f>
        <v>#REF!</v>
      </c>
      <c r="BK4" s="173" t="str">
        <f>IF('Физическое развитие'!I5="","",IF('Физическое развитие'!I5=2,"сформирован",IF('Физическое развитие'!I5=0,"не сформирован", "в стадии формирования")))</f>
        <v/>
      </c>
      <c r="BL4" s="173" t="str">
        <f>IF('Физическое развитие'!J5="","",IF('Физическое развитие'!J5=2,"сформирован",IF('Физическое развитие'!J5=0,"не сформирован", "в стадии формирования")))</f>
        <v/>
      </c>
      <c r="BM4" s="173" t="str">
        <f>IF('Физическое развитие'!K5="","",IF('Физическое развитие'!K5=2,"сформирован",IF('Физическое развитие'!K5=0,"не сформирован", "в стадии формирования")))</f>
        <v/>
      </c>
      <c r="BN4" s="173" t="str">
        <f>IF('Физическое развитие'!M5="","",IF('Физическое развитие'!M5=2,"сформирован",IF('Физическое развитие'!M5=0,"не сформирован", "в стадии формирования")))</f>
        <v/>
      </c>
      <c r="BO4" s="176"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развитие'!#REF!="","",IF('Физическое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развитие'!#REF!+'Физическое развитие'!I5+'Физическое развитие'!J5+'Физическое развитие'!K5+'Физическое развитие'!M5)/13)))))))))))))</f>
        <v/>
      </c>
      <c r="BP4" s="173" t="str">
        <f>'целевые ориентиры'!BJ5</f>
        <v/>
      </c>
      <c r="BQ4" s="173"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BR4" s="173"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BS4" s="173"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BT4" s="173"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BU4" s="173"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BV4" s="173"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BW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 s="173"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BY4" s="173"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BZ4" s="173" t="str">
        <f>IF('Физическое развитие'!L5="","",IF('Физическое развитие'!L5=2,"сформирован",IF('Физическое развитие'!L5=0,"не сформирован", "в стадии формирования")))</f>
        <v/>
      </c>
      <c r="CA4" s="173" t="str">
        <f>IF('Физическое развитие'!P5="","",IF('Физическое развитие'!P5=2,"сформирован",IF('Физическое развитие'!P5=0,"не сформирован", "в стадии формирования")))</f>
        <v/>
      </c>
      <c r="CB4" s="173" t="e">
        <f>IF('Физическое развитие'!#REF!="","",IF('Физическое развитие'!#REF!=2,"сформирован",IF('Физическое развитие'!#REF!=0,"не сформирован", "в стадии формирования")))</f>
        <v>#REF!</v>
      </c>
      <c r="CC4" s="173" t="str">
        <f>IF('Физическое развитие'!Q5="","",IF('Физическое развитие'!Q5=2,"сформирован",IF('Физическое развитие'!Q5=0,"не сформирован", "в стадии формирования")))</f>
        <v/>
      </c>
      <c r="CD4" s="173" t="str">
        <f>IF('Физическое развитие'!R5="","",IF('Физическое развитие'!R5=2,"сформирован",IF('Физическое развитие'!R5=0,"не сформирован", "в стадии формирования")))</f>
        <v/>
      </c>
      <c r="CE4" s="173"/>
      <c r="CF4" s="173" t="str">
        <f>'целевые ориентиры'!BX5</f>
        <v/>
      </c>
      <c r="CG4" s="173"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CH4" s="173"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CI4" s="173"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CJ4" s="173"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CK4" s="173" t="str">
        <f>IF('Социально-коммуникативное разви'!AB6="","",IF('Социально-коммуникативное разви'!AB6=2,"сформирован",IF('Социально-коммуникативное разви'!AB6=0,"не сформирован", "в стадии формирования")))</f>
        <v/>
      </c>
      <c r="CL4" s="173" t="str">
        <f>IF('Социально-коммуникативное разви'!AC6="","",IF('Социально-коммуникативное разви'!AC6=2,"сформирован",IF('Социально-коммуникативное разви'!AC6=0,"не сформирован", "в стадии формирования")))</f>
        <v/>
      </c>
      <c r="CM4" s="173"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CN4" s="173" t="str">
        <f>IF('Социально-коммуникативное разви'!AE6="","",IF('Социально-коммуникативное разви'!AE6=2,"сформирован",IF('Социально-коммуникативное разви'!AE6=0,"не сформирован", "в стадии формирования")))</f>
        <v/>
      </c>
      <c r="CO4" s="173" t="str">
        <f>IF('Познавательное развитие'!D6="","",IF('Познавательное развитие'!D6=2,"сформирован",IF('Познавательное развитие'!D6=0,"не сформирован", "в стадии формирования")))</f>
        <v/>
      </c>
      <c r="CP4" s="173" t="str">
        <f>IF('Познавательное развитие'!E6="","",IF('Познавательное развитие'!E6=2,"сформирован",IF('Познавательное развитие'!E6=0,"не сформирован", "в стадии формирования")))</f>
        <v/>
      </c>
      <c r="CQ4" s="173" t="str">
        <f>IF('Познавательное развитие'!F6="","",IF('Познавательное развитие'!F6=2,"сформирован",IF('Познавательное развитие'!F6=0,"не сформирован", "в стадии формирования")))</f>
        <v/>
      </c>
      <c r="CR4" s="173" t="str">
        <f>IF('Познавательное развитие'!I6="","",IF('Познавательное развитие'!I6=2,"сформирован",IF('Познавательное развитие'!I6=0,"не сформирован", "в стадии формирования")))</f>
        <v/>
      </c>
      <c r="CS4" s="173" t="str">
        <f>IF('Познавательное развитие'!K6="","",IF('Познавательное развитие'!K6=2,"сформирован",IF('Познавательное развитие'!K6=0,"не сформирован", "в стадии формирования")))</f>
        <v/>
      </c>
      <c r="CT4" s="173" t="str">
        <f>IF('Познавательное развитие'!S6="","",IF('Познавательное развитие'!S6=2,"сформирован",IF('Познавательное развитие'!S6=0,"не сформирован", "в стадии формирования")))</f>
        <v/>
      </c>
      <c r="CU4" s="173" t="str">
        <f>IF('Познавательное развитие'!U6="","",IF('Познавательное развитие'!U6=2,"сформирован",IF('Познавательное развитие'!U6=0,"не сформирован", "в стадии формирования")))</f>
        <v/>
      </c>
      <c r="CV4" s="173" t="e">
        <f>IF('Познавательное развитие'!#REF!="","",IF('Познавательное развитие'!#REF!=2,"сформирован",IF('Познавательное развитие'!#REF!=0,"не сформирован", "в стадии формирования")))</f>
        <v>#REF!</v>
      </c>
      <c r="CW4" s="173" t="str">
        <f>IF('Познавательное развитие'!Y6="","",IF('Познавательное развитие'!Y6=2,"сформирован",IF('Познавательное развитие'!Y6=0,"не сформирован", "в стадии формирования")))</f>
        <v/>
      </c>
      <c r="CX4" s="173" t="str">
        <f>IF('Познавательное развитие'!Z6="","",IF('Познавательное развитие'!Z6=2,"сформирован",IF('Познавательное развитие'!Z6=0,"не сформирован", "в стадии формирования")))</f>
        <v/>
      </c>
      <c r="CY4" s="173" t="str">
        <f>IF('Познавательное развитие'!AA6="","",IF('Познавательное развитие'!AA6=2,"сформирован",IF('Познавательное развитие'!AA6=0,"не сформирован", "в стадии формирования")))</f>
        <v/>
      </c>
      <c r="CZ4" s="173" t="str">
        <f>IF('Познавательное развитие'!AB6="","",IF('Познавательное развитие'!AB6=2,"сформирован",IF('Познавательное развитие'!AB6=0,"не сформирован", "в стадии формирования")))</f>
        <v/>
      </c>
      <c r="DA4" s="173" t="str">
        <f>IF('Познавательное развитие'!AC6="","",IF('Познавательное развитие'!AC6=2,"сформирован",IF('Познавательное развитие'!AC6=0,"не сформирован", "в стадии формирования")))</f>
        <v/>
      </c>
      <c r="DB4" s="173" t="str">
        <f>IF('Познавательное развитие'!AD6="","",IF('Познавательное развитие'!AD6=2,"сформирован",IF('Познавательное развитие'!AD6=0,"не сформирован", "в стадии формирования")))</f>
        <v/>
      </c>
      <c r="DC4" s="173" t="str">
        <f>IF('Познавательное развитие'!AE6="","",IF('Познавательное развитие'!AE6=2,"сформирован",IF('Познавательное развитие'!AE6=0,"не сформирован", "в стадии формирования")))</f>
        <v/>
      </c>
      <c r="DD4" s="173" t="str">
        <f>IF('Речевое развитие'!J5="","",IF('Речевое развитие'!J5=2,"сформирован",IF('Речевое развитие'!J5=0,"не сформирован", "в стадии формирования")))</f>
        <v/>
      </c>
      <c r="DE4" s="173" t="str">
        <f>IF('Речевое развитие'!K5="","",IF('Речевое развитие'!K5=2,"сформирован",IF('Речевое развитие'!K5=0,"не сформирован", "в стадии формирования")))</f>
        <v/>
      </c>
      <c r="DF4" s="173" t="str">
        <f>IF('Речевое развитие'!L5="","",IF('Речевое развитие'!L5=2,"сформирован",IF('Речевое развитие'!L5=0,"не сформирован", "в стадии формирования")))</f>
        <v/>
      </c>
      <c r="DG4" s="175" t="str">
        <f>IF('Художественно-эстетическое разв'!AA6="","",IF('Художественно-эстетическое разв'!AA6=2,"сформирован",IF('Художественно-эстетическое разв'!AA6=0,"не сформирован", "в стадии формирования")))</f>
        <v/>
      </c>
      <c r="DH4" s="176"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развитие'!#REF!="","",IF('Познавательное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развитие'!#REF!+'Познавательное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разв'!AA6)/27)))))))))))))))))))))))))))</f>
        <v/>
      </c>
      <c r="DI4" s="173" t="str">
        <f>'целевые ориентиры'!CZ5</f>
        <v/>
      </c>
    </row>
    <row r="5" spans="1:150">
      <c r="A5" s="96">
        <f>список!A4</f>
        <v>3</v>
      </c>
      <c r="B5" s="163" t="str">
        <f>IF(список!B4="","",список!B4)</f>
        <v/>
      </c>
      <c r="C5" s="97">
        <f>IF(список!C4="","",список!C4)</f>
        <v>0</v>
      </c>
      <c r="D5" s="81"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E5" s="81"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F5" s="81"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G5" s="81"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H5" s="81"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I5" s="81" t="str">
        <f>IF('Познавательное развитие'!J7="","",IF('Познавательное развитие'!J7=2,"сформирован",IF('Познавательное развитие'!J7=0,"не сформирован", "в стадии формирования")))</f>
        <v/>
      </c>
      <c r="J5" s="81" t="str">
        <f>IF('Познавательное развитие'!K7="","",IF('Познавательное развитие'!K7=2,"сформирован",IF('Познавательное развитие'!K7=0,"не сформирован", "в стадии формирования")))</f>
        <v/>
      </c>
      <c r="K5" s="81" t="str">
        <f>IF('Познавательное развитие'!N7="","",IF('Познавательное развитие'!N7=2,"сформирован",IF('Познавательное развитие'!N7=0,"не сформирован", "в стадии формирования")))</f>
        <v/>
      </c>
      <c r="L5" s="81" t="str">
        <f>IF('Познавательное развитие'!O7="","",IF('Познавательное развитие'!O7=2,"сформирован",IF('Познавательное развитие'!O7=0,"не сформирован", "в стадии формирования")))</f>
        <v/>
      </c>
      <c r="M5" s="81" t="str">
        <f>IF('Познавательное развитие'!U7="","",IF('Познавательное развитие'!U7=2,"сформирован",IF('Познавательное развитие'!U7=0,"не сформирован", "в стадии формирования")))</f>
        <v/>
      </c>
      <c r="N5" s="81" t="str">
        <f>IF('Речевое развитие'!G6="","",IF('Речевое развитие'!G6=2,"сформирован",IF('Речевое развитие'!G6=0,"не сформирован", "в стадии формирования")))</f>
        <v/>
      </c>
      <c r="O5" s="81"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P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 s="134"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разв'!D7="","",IF('Художественно-эстетическое разв'!#REF!="","",IF('Художественно-эстетическое разв'!#REF!="","",('Социально-коммуникативное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разв'!D7+'Художественно-эстетическое разв'!#REF!+'Художественно-эстетическое разв'!#REF!)/14))))))))))))))</f>
        <v/>
      </c>
      <c r="S5" s="173" t="str">
        <f>'целевые ориентиры'!Q6</f>
        <v/>
      </c>
      <c r="T5" s="173"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5" s="173"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V5" s="173"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W5" s="173"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X5" s="173"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Y5" s="173"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Z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5" s="173"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AB5" s="173" t="str">
        <f>IF('Познавательное развитие'!T7="","",IF('Познавательное развитие'!T7=2,"сформирован",IF('Познавательное развитие'!T7=0,"не сформирован", "в стадии формирования")))</f>
        <v/>
      </c>
      <c r="AC5" s="173" t="str">
        <f>IF('Речевое развитие'!G6="","",IF('Речевое развитие'!G6=2,"сформирован",IF('Речевое развитие'!G6=0,"не сформирован", "в стадии формирования")))</f>
        <v/>
      </c>
      <c r="AD5" s="173"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разви'!#REF!="","",IF('Социально-коммуникативное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разви'!#REF!+'Социально-коммуникативное разви'!U7+'Познавательное развитие'!T7+'Речевое развитие'!G6)/10))))))))))</f>
        <v/>
      </c>
      <c r="AE5" s="173" t="str">
        <f>'целевые ориентиры'!AB6</f>
        <v/>
      </c>
      <c r="AF5" s="173" t="str">
        <f>IF('Социально-коммуникативное разви'!P7="","",IF('Социально-коммуникативное разви'!P7=2,"сформирован",IF('Социально-коммуникативное разви'!P7=0,"не сформирован", "в стадии формирования")))</f>
        <v/>
      </c>
      <c r="AG5" s="173" t="str">
        <f>IF('Познавательное развитие'!P7="","",IF('Познавательное развитие'!P7=2,"сформирован",IF('Познавательное развитие'!P7=0,"не сформирован", "в стадии формирования")))</f>
        <v/>
      </c>
      <c r="AH5" s="173" t="str">
        <f>IF('Речевое развитие'!F6="","",IF('Речевое развитие'!F6=2,"сформирован",IF('Речевое развитие'!GG6=0,"не сформирован", "в стадии формирования")))</f>
        <v/>
      </c>
      <c r="AI5" s="173" t="str">
        <f>IF('Речевое развитие'!G6="","",IF('Речевое развитие'!G6=2,"сформирован",IF('Речевое развитие'!GH6=0,"не сформирован", "в стадии формирования")))</f>
        <v/>
      </c>
      <c r="AJ5" s="173" t="str">
        <f>IF('Речевое развитие'!M6="","",IF('Речевое развитие'!M6=2,"сформирован",IF('Речевое развитие'!M6=0,"не сформирован", "в стадии формирования")))</f>
        <v/>
      </c>
      <c r="AK5" s="173" t="str">
        <f>IF('Речевое развитие'!N6="","",IF('Речевое развитие'!N6=2,"сформирован",IF('Речевое развитие'!N6=0,"не сформирован", "в стадии формирования")))</f>
        <v/>
      </c>
      <c r="AL5" s="173" t="str">
        <f>IF('Художественно-эстетическое разв'!E7="","",IF('Художественно-эстетическое разв'!E7=2,"сформирован",IF('Художественно-эстетическое разв'!E7=0,"не сформирован", "в стадии формирования")))</f>
        <v/>
      </c>
      <c r="AM5" s="173"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AN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5" s="173" t="str">
        <f>IF('Художественно-эстетическое разв'!AB7="","",IF('Художественно-эстетическое разв'!AB7=2,"сформирован",IF('Художественно-эстетическое разв'!AB7=0,"не сформирован", "в стадии формирования")))</f>
        <v/>
      </c>
      <c r="AP5" s="174"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разв'!#REF!="","",IF('Художественно-эстетическое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разв'!#REF!+'Художественно-эстетическое разв'!AB7)/10))))))))))</f>
        <v/>
      </c>
      <c r="AQ5" s="173" t="str">
        <f>'целевые ориентиры'!AM6</f>
        <v/>
      </c>
      <c r="AR5" s="173" t="str">
        <f>'Речевое развитие'!I6</f>
        <v/>
      </c>
      <c r="AS5" s="173" t="str">
        <f>IF('Речевое развитие'!D6="","",IF('Речевое развитие'!D6=2,"сформирован",IF('Речевое развитие'!D6=0,"не сформирован", "в стадии формирования")))</f>
        <v/>
      </c>
      <c r="AT5" s="173" t="e">
        <f>IF('Речевое развитие'!#REF!="","",IF('Речевое развитие'!#REF!=2,"сформирован",IF('Речевое развитие'!#REF!=0,"не сформирован", "в стадии формирования")))</f>
        <v>#REF!</v>
      </c>
      <c r="AU5" s="173" t="str">
        <f>IF('Речевое развитие'!E6="","",IF('Речевое развитие'!E6=2,"сформирован",IF('Речевое развитие'!E6=0,"не сформирован", "в стадии формирования")))</f>
        <v/>
      </c>
      <c r="AV5" s="173" t="str">
        <f>IF('Речевое развитие'!F6="","",IF('Речевое развитие'!F6=2,"сформирован",IF('Речевое развитие'!F6=0,"не сформирован", "в стадии формирования")))</f>
        <v/>
      </c>
      <c r="AW5" s="173" t="str">
        <f>IF('Речевое развитие'!G6="","",IF('Речевое развитие'!G6=2,"сформирован",IF('Речевое развитие'!G6=0,"не сформирован", "в стадии формирования")))</f>
        <v/>
      </c>
      <c r="AX5" s="173"/>
      <c r="AY5" s="173" t="str">
        <f>IF('Речевое развитие'!M6="","",IF('Речевое развитие'!M6=2,"сформирован",IF('Речевое развитие'!M6=0,"не сформирован", "в стадии формирования")))</f>
        <v/>
      </c>
      <c r="AZ5" s="173" t="str">
        <f>IF('Познавательное развитие'!V7="","",IF('Речевое развитие'!D6="","",IF('Речевое развитие'!#REF!="","",IF('Речевое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развитие'!#REF!+'Речевое развитие'!E6+'Речевое развитие'!F6+'Речевое развитие'!G6+'Речевое развитие'!J6+'Речевое развитие'!M6)/8))))))))</f>
        <v/>
      </c>
      <c r="BA5" s="173" t="str">
        <f>'целевые ориентиры'!AV6</f>
        <v/>
      </c>
      <c r="BB5" s="173"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BC5" s="173" t="str">
        <f>IF('Художественно-эстетическое разв'!N7="","",IF('Художественно-эстетическое разв'!N7=2,"сформирован",IF('Художественно-эстетическое разв'!N7=0,"не сформирован", "в стадии формирования")))</f>
        <v/>
      </c>
      <c r="BD5" s="175" t="str">
        <f>IF('Художественно-эстетическое разв'!V7="","",IF('Художественно-эстетическое разв'!V7=2,"сформирован",IF('Художественно-эстетическое разв'!V7=0,"не сформирован", "в стадии формирования")))</f>
        <v/>
      </c>
      <c r="BE5" s="173" t="str">
        <f>IF('Физическое развитие'!D6="","",IF('Физическое развитие'!D6=2,"сформирован",IF('Физическое развитие'!D6=0,"не сформирован", "в стадии формирования")))</f>
        <v/>
      </c>
      <c r="BF5" s="173" t="str">
        <f>IF('Физическое развитие'!E6="","",IF('Физическое развитие'!E6=2,"сформирован",IF('Физическое развитие'!E6=0,"не сформирован", "в стадии формирования")))</f>
        <v/>
      </c>
      <c r="BG5" s="173" t="str">
        <f>IF('Физическое развитие'!F6="","",IF('Физическое развитие'!F6=2,"сформирован",IF('Физическое развитие'!F6=0,"не сформирован", "в стадии формирования")))</f>
        <v/>
      </c>
      <c r="BH5" s="173" t="str">
        <f>IF('Физическое развитие'!G6="","",IF('Физическое развитие'!G6=2,"сформирован",IF('Физическое развитие'!G6=0,"не сформирован", "в стадии формирования")))</f>
        <v/>
      </c>
      <c r="BI5" s="173" t="str">
        <f>IF('Физическое развитие'!H6="","",IF('Физическое развитие'!H6=2,"сформирован",IF('Физическое развитие'!H6=0,"не сформирован", "в стадии формирования")))</f>
        <v/>
      </c>
      <c r="BJ5" s="173" t="e">
        <f>IF('Физическое развитие'!#REF!="","",IF('Физическое развитие'!#REF!=2,"сформирован",IF('Физическое развитие'!#REF!=0,"не сформирован", "в стадии формирования")))</f>
        <v>#REF!</v>
      </c>
      <c r="BK5" s="173" t="str">
        <f>IF('Физическое развитие'!I6="","",IF('Физическое развитие'!I6=2,"сформирован",IF('Физическое развитие'!I6=0,"не сформирован", "в стадии формирования")))</f>
        <v/>
      </c>
      <c r="BL5" s="173" t="str">
        <f>IF('Физическое развитие'!J6="","",IF('Физическое развитие'!J6=2,"сформирован",IF('Физическое развитие'!J6=0,"не сформирован", "в стадии формирования")))</f>
        <v/>
      </c>
      <c r="BM5" s="173" t="str">
        <f>IF('Физическое развитие'!K6="","",IF('Физическое развитие'!K6=2,"сформирован",IF('Физическое развитие'!K6=0,"не сформирован", "в стадии формирования")))</f>
        <v/>
      </c>
      <c r="BN5" s="173" t="str">
        <f>IF('Физическое развитие'!M6="","",IF('Физическое развитие'!M6=2,"сформирован",IF('Физическое развитие'!M6=0,"не сформирован", "в стадии формирования")))</f>
        <v/>
      </c>
      <c r="BO5" s="176"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развитие'!#REF!="","",IF('Физическое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развитие'!#REF!+'Физическое развитие'!I6+'Физическое развитие'!J6+'Физическое развитие'!K6+'Физическое развитие'!M6)/13)))))))))))))</f>
        <v/>
      </c>
      <c r="BP5" s="173" t="str">
        <f>'целевые ориентиры'!BJ6</f>
        <v/>
      </c>
      <c r="BQ5" s="173"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BR5" s="173"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BS5" s="173"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BT5" s="173"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BU5" s="173"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BV5" s="173"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BW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 s="173"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BY5" s="173"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BZ5" s="173" t="str">
        <f>IF('Физическое развитие'!L6="","",IF('Физическое развитие'!L6=2,"сформирован",IF('Физическое развитие'!L6=0,"не сформирован", "в стадии формирования")))</f>
        <v/>
      </c>
      <c r="CA5" s="173" t="str">
        <f>IF('Физическое развитие'!P6="","",IF('Физическое развитие'!P6=2,"сформирован",IF('Физическое развитие'!P6=0,"не сформирован", "в стадии формирования")))</f>
        <v/>
      </c>
      <c r="CB5" s="173" t="e">
        <f>IF('Физическое развитие'!#REF!="","",IF('Физическое развитие'!#REF!=2,"сформирован",IF('Физическое развитие'!#REF!=0,"не сформирован", "в стадии формирования")))</f>
        <v>#REF!</v>
      </c>
      <c r="CC5" s="173" t="str">
        <f>IF('Физическое развитие'!Q6="","",IF('Физическое развитие'!Q6=2,"сформирован",IF('Физическое развитие'!Q6=0,"не сформирован", "в стадии формирования")))</f>
        <v/>
      </c>
      <c r="CD5" s="173" t="str">
        <f>IF('Физическое развитие'!R6="","",IF('Физическое развитие'!R6=2,"сформирован",IF('Физическое развитие'!R6=0,"не сформирован", "в стадии формирования")))</f>
        <v/>
      </c>
      <c r="CE5" s="173"/>
      <c r="CF5" s="173" t="str">
        <f>'целевые ориентиры'!BX6</f>
        <v/>
      </c>
      <c r="CG5" s="173"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CH5" s="173"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CI5" s="173"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CJ5" s="173"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CK5" s="173" t="str">
        <f>IF('Социально-коммуникативное разви'!AB7="","",IF('Социально-коммуникативное разви'!AB7=2,"сформирован",IF('Социально-коммуникативное разви'!AB7=0,"не сформирован", "в стадии формирования")))</f>
        <v/>
      </c>
      <c r="CL5" s="173" t="str">
        <f>IF('Социально-коммуникативное разви'!AC7="","",IF('Социально-коммуникативное разви'!AC7=2,"сформирован",IF('Социально-коммуникативное разви'!AC7=0,"не сформирован", "в стадии формирования")))</f>
        <v/>
      </c>
      <c r="CM5" s="173"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CN5" s="173" t="str">
        <f>IF('Социально-коммуникативное разви'!AE7="","",IF('Социально-коммуникативное разви'!AE7=2,"сформирован",IF('Социально-коммуникативное разви'!AE7=0,"не сформирован", "в стадии формирования")))</f>
        <v/>
      </c>
      <c r="CO5" s="173" t="str">
        <f>IF('Познавательное развитие'!D7="","",IF('Познавательное развитие'!D7=2,"сформирован",IF('Познавательное развитие'!D7=0,"не сформирован", "в стадии формирования")))</f>
        <v/>
      </c>
      <c r="CP5" s="173" t="str">
        <f>IF('Познавательное развитие'!E7="","",IF('Познавательное развитие'!E7=2,"сформирован",IF('Познавательное развитие'!E7=0,"не сформирован", "в стадии формирования")))</f>
        <v/>
      </c>
      <c r="CQ5" s="173" t="str">
        <f>IF('Познавательное развитие'!F7="","",IF('Познавательное развитие'!F7=2,"сформирован",IF('Познавательное развитие'!F7=0,"не сформирован", "в стадии формирования")))</f>
        <v/>
      </c>
      <c r="CR5" s="173" t="str">
        <f>IF('Познавательное развитие'!I7="","",IF('Познавательное развитие'!I7=2,"сформирован",IF('Познавательное развитие'!I7=0,"не сформирован", "в стадии формирования")))</f>
        <v/>
      </c>
      <c r="CS5" s="173" t="str">
        <f>IF('Познавательное развитие'!K7="","",IF('Познавательное развитие'!K7=2,"сформирован",IF('Познавательное развитие'!K7=0,"не сформирован", "в стадии формирования")))</f>
        <v/>
      </c>
      <c r="CT5" s="173" t="str">
        <f>IF('Познавательное развитие'!S7="","",IF('Познавательное развитие'!S7=2,"сформирован",IF('Познавательное развитие'!S7=0,"не сформирован", "в стадии формирования")))</f>
        <v/>
      </c>
      <c r="CU5" s="173" t="str">
        <f>IF('Познавательное развитие'!U7="","",IF('Познавательное развитие'!U7=2,"сформирован",IF('Познавательное развитие'!U7=0,"не сформирован", "в стадии формирования")))</f>
        <v/>
      </c>
      <c r="CV5" s="173" t="e">
        <f>IF('Познавательное развитие'!#REF!="","",IF('Познавательное развитие'!#REF!=2,"сформирован",IF('Познавательное развитие'!#REF!=0,"не сформирован", "в стадии формирования")))</f>
        <v>#REF!</v>
      </c>
      <c r="CW5" s="173" t="str">
        <f>IF('Познавательное развитие'!Y7="","",IF('Познавательное развитие'!Y7=2,"сформирован",IF('Познавательное развитие'!Y7=0,"не сформирован", "в стадии формирования")))</f>
        <v/>
      </c>
      <c r="CX5" s="173" t="str">
        <f>IF('Познавательное развитие'!Z7="","",IF('Познавательное развитие'!Z7=2,"сформирован",IF('Познавательное развитие'!Z7=0,"не сформирован", "в стадии формирования")))</f>
        <v/>
      </c>
      <c r="CY5" s="173" t="str">
        <f>IF('Познавательное развитие'!AA7="","",IF('Познавательное развитие'!AA7=2,"сформирован",IF('Познавательное развитие'!AA7=0,"не сформирован", "в стадии формирования")))</f>
        <v/>
      </c>
      <c r="CZ5" s="173" t="str">
        <f>IF('Познавательное развитие'!AB7="","",IF('Познавательное развитие'!AB7=2,"сформирован",IF('Познавательное развитие'!AB7=0,"не сформирован", "в стадии формирования")))</f>
        <v/>
      </c>
      <c r="DA5" s="173" t="str">
        <f>IF('Познавательное развитие'!AC7="","",IF('Познавательное развитие'!AC7=2,"сформирован",IF('Познавательное развитие'!AC7=0,"не сформирован", "в стадии формирования")))</f>
        <v/>
      </c>
      <c r="DB5" s="173" t="str">
        <f>IF('Познавательное развитие'!AD7="","",IF('Познавательное развитие'!AD7=2,"сформирован",IF('Познавательное развитие'!AD7=0,"не сформирован", "в стадии формирования")))</f>
        <v/>
      </c>
      <c r="DC5" s="173" t="str">
        <f>IF('Познавательное развитие'!AE7="","",IF('Познавательное развитие'!AE7=2,"сформирован",IF('Познавательное развитие'!AE7=0,"не сформирован", "в стадии формирования")))</f>
        <v/>
      </c>
      <c r="DD5" s="173" t="str">
        <f>IF('Речевое развитие'!J6="","",IF('Речевое развитие'!J6=2,"сформирован",IF('Речевое развитие'!J6=0,"не сформирован", "в стадии формирования")))</f>
        <v/>
      </c>
      <c r="DE5" s="173" t="str">
        <f>IF('Речевое развитие'!K6="","",IF('Речевое развитие'!K6=2,"сформирован",IF('Речевое развитие'!K6=0,"не сформирован", "в стадии формирования")))</f>
        <v/>
      </c>
      <c r="DF5" s="173" t="str">
        <f>IF('Речевое развитие'!L6="","",IF('Речевое развитие'!L6=2,"сформирован",IF('Речевое развитие'!L6=0,"не сформирован", "в стадии формирования")))</f>
        <v/>
      </c>
      <c r="DG5" s="175" t="str">
        <f>IF('Художественно-эстетическое разв'!AA7="","",IF('Художественно-эстетическое разв'!AA7=2,"сформирован",IF('Художественно-эстетическое разв'!AA7=0,"не сформирован", "в стадии формирования")))</f>
        <v/>
      </c>
      <c r="DH5" s="176"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развитие'!#REF!="","",IF('Познавательное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развитие'!#REF!+'Познавательное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разв'!AA7)/27)))))))))))))))))))))))))))</f>
        <v/>
      </c>
      <c r="DI5" s="173" t="str">
        <f>'целевые ориентиры'!CZ6</f>
        <v/>
      </c>
    </row>
    <row r="6" spans="1:150">
      <c r="A6" s="96">
        <f>список!A5</f>
        <v>4</v>
      </c>
      <c r="B6" s="163" t="str">
        <f>IF(список!B5="","",список!B5)</f>
        <v/>
      </c>
      <c r="C6" s="97">
        <f>IF(список!C5="","",список!C5)</f>
        <v>0</v>
      </c>
      <c r="D6" s="81"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E6" s="81"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F6" s="81"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G6" s="81"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H6" s="81"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I6" s="81" t="str">
        <f>IF('Познавательное развитие'!J8="","",IF('Познавательное развитие'!J8=2,"сформирован",IF('Познавательное развитие'!J8=0,"не сформирован", "в стадии формирования")))</f>
        <v/>
      </c>
      <c r="J6" s="81" t="str">
        <f>IF('Познавательное развитие'!K8="","",IF('Познавательное развитие'!K8=2,"сформирован",IF('Познавательное развитие'!K8=0,"не сформирован", "в стадии формирования")))</f>
        <v/>
      </c>
      <c r="K6" s="81" t="str">
        <f>IF('Познавательное развитие'!N8="","",IF('Познавательное развитие'!N8=2,"сформирован",IF('Познавательное развитие'!N8=0,"не сформирован", "в стадии формирования")))</f>
        <v/>
      </c>
      <c r="L6" s="81" t="str">
        <f>IF('Познавательное развитие'!O8="","",IF('Познавательное развитие'!O8=2,"сформирован",IF('Познавательное развитие'!O8=0,"не сформирован", "в стадии формирования")))</f>
        <v/>
      </c>
      <c r="M6" s="81" t="str">
        <f>IF('Познавательное развитие'!U8="","",IF('Познавательное развитие'!U8=2,"сформирован",IF('Познавательное развитие'!U8=0,"не сформирован", "в стадии формирования")))</f>
        <v/>
      </c>
      <c r="N6" s="81" t="str">
        <f>IF('Речевое развитие'!G7="","",IF('Речевое развитие'!G7=2,"сформирован",IF('Речевое развитие'!G7=0,"не сформирован", "в стадии формирования")))</f>
        <v/>
      </c>
      <c r="O6" s="81"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P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6" s="134"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разв'!D8="","",IF('Художественно-эстетическое разв'!#REF!="","",IF('Художественно-эстетическое разв'!#REF!="","",('Социально-коммуникативное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разв'!D8+'Художественно-эстетическое разв'!#REF!+'Художественно-эстетическое разв'!#REF!)/14))))))))))))))</f>
        <v/>
      </c>
      <c r="S6" s="173" t="str">
        <f>'целевые ориентиры'!Q7</f>
        <v/>
      </c>
      <c r="T6" s="173"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6" s="173"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V6" s="173"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W6" s="173"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X6" s="173"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Y6" s="173"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Z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6" s="173"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AB6" s="173" t="str">
        <f>IF('Познавательное развитие'!T8="","",IF('Познавательное развитие'!T8=2,"сформирован",IF('Познавательное развитие'!T8=0,"не сформирован", "в стадии формирования")))</f>
        <v/>
      </c>
      <c r="AC6" s="173" t="str">
        <f>IF('Речевое развитие'!G7="","",IF('Речевое развитие'!G7=2,"сформирован",IF('Речевое развитие'!G7=0,"не сформирован", "в стадии формирования")))</f>
        <v/>
      </c>
      <c r="AD6" s="173"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разви'!#REF!="","",IF('Социально-коммуникативное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разви'!#REF!+'Социально-коммуникативное разви'!U8+'Познавательное развитие'!T8+'Речевое развитие'!G7)/10))))))))))</f>
        <v/>
      </c>
      <c r="AE6" s="173" t="str">
        <f>'целевые ориентиры'!AB7</f>
        <v/>
      </c>
      <c r="AF6" s="173" t="str">
        <f>IF('Социально-коммуникативное разви'!P8="","",IF('Социально-коммуникативное разви'!P8=2,"сформирован",IF('Социально-коммуникативное разви'!P8=0,"не сформирован", "в стадии формирования")))</f>
        <v/>
      </c>
      <c r="AG6" s="173" t="str">
        <f>IF('Познавательное развитие'!P8="","",IF('Познавательное развитие'!P8=2,"сформирован",IF('Познавательное развитие'!P8=0,"не сформирован", "в стадии формирования")))</f>
        <v/>
      </c>
      <c r="AH6" s="173" t="str">
        <f>IF('Речевое развитие'!F7="","",IF('Речевое развитие'!F7=2,"сформирован",IF('Речевое развитие'!GG7=0,"не сформирован", "в стадии формирования")))</f>
        <v/>
      </c>
      <c r="AI6" s="173" t="str">
        <f>IF('Речевое развитие'!G7="","",IF('Речевое развитие'!G7=2,"сформирован",IF('Речевое развитие'!GH7=0,"не сформирован", "в стадии формирования")))</f>
        <v/>
      </c>
      <c r="AJ6" s="173" t="str">
        <f>IF('Речевое развитие'!M7="","",IF('Речевое развитие'!M7=2,"сформирован",IF('Речевое развитие'!M7=0,"не сформирован", "в стадии формирования")))</f>
        <v/>
      </c>
      <c r="AK6" s="173" t="str">
        <f>IF('Речевое развитие'!N7="","",IF('Речевое развитие'!N7=2,"сформирован",IF('Речевое развитие'!N7=0,"не сформирован", "в стадии формирования")))</f>
        <v/>
      </c>
      <c r="AL6" s="173" t="str">
        <f>IF('Художественно-эстетическое разв'!E8="","",IF('Художественно-эстетическое разв'!E8=2,"сформирован",IF('Художественно-эстетическое разв'!E8=0,"не сформирован", "в стадии формирования")))</f>
        <v/>
      </c>
      <c r="AM6" s="173"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AN6"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6" s="173" t="str">
        <f>IF('Художественно-эстетическое разв'!AB8="","",IF('Художественно-эстетическое разв'!AB8=2,"сформирован",IF('Художественно-эстетическое разв'!AB8=0,"не сформирован", "в стадии формирования")))</f>
        <v/>
      </c>
      <c r="AP6" s="174"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разв'!#REF!="","",IF('Художественно-эстетическое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разв'!#REF!+'Художественно-эстетическое разв'!AB8)/10))))))))))</f>
        <v/>
      </c>
      <c r="AQ6" s="173" t="str">
        <f>'целевые ориентиры'!AM7</f>
        <v/>
      </c>
      <c r="AR6" s="173" t="str">
        <f>'Речевое развитие'!I7</f>
        <v/>
      </c>
      <c r="AS6" s="173" t="str">
        <f>IF('Речевое развитие'!D7="","",IF('Речевое развитие'!D7=2,"сформирован",IF('Речевое развитие'!D7=0,"не сформирован", "в стадии формирования")))</f>
        <v/>
      </c>
      <c r="AT6" s="173" t="e">
        <f>IF('Речевое развитие'!#REF!="","",IF('Речевое развитие'!#REF!=2,"сформирован",IF('Речевое развитие'!#REF!=0,"не сформирован", "в стадии формирования")))</f>
        <v>#REF!</v>
      </c>
      <c r="AU6" s="173" t="str">
        <f>IF('Речевое развитие'!E7="","",IF('Речевое развитие'!E7=2,"сформирован",IF('Речевое развитие'!E7=0,"не сформирован", "в стадии формирования")))</f>
        <v/>
      </c>
      <c r="AV6" s="173" t="str">
        <f>IF('Речевое развитие'!F7="","",IF('Речевое развитие'!F7=2,"сформирован",IF('Речевое развитие'!F7=0,"не сформирован", "в стадии формирования")))</f>
        <v/>
      </c>
      <c r="AW6" s="173" t="str">
        <f>IF('Речевое развитие'!G7="","",IF('Речевое развитие'!G7=2,"сформирован",IF('Речевое развитие'!G7=0,"не сформирован", "в стадии формирования")))</f>
        <v/>
      </c>
      <c r="AX6" s="173"/>
      <c r="AY6" s="173" t="str">
        <f>IF('Речевое развитие'!M7="","",IF('Речевое развитие'!M7=2,"сформирован",IF('Речевое развитие'!M7=0,"не сформирован", "в стадии формирования")))</f>
        <v/>
      </c>
      <c r="AZ6" s="173" t="str">
        <f>IF('Познавательное развитие'!V8="","",IF('Речевое развитие'!D7="","",IF('Речевое развитие'!#REF!="","",IF('Речевое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развитие'!#REF!+'Речевое развитие'!E7+'Речевое развитие'!F7+'Речевое развитие'!G7+'Речевое развитие'!J7+'Речевое развитие'!M7)/8))))))))</f>
        <v/>
      </c>
      <c r="BA6" s="173" t="str">
        <f>'целевые ориентиры'!AV7</f>
        <v/>
      </c>
      <c r="BB6" s="173"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BC6" s="173" t="str">
        <f>IF('Художественно-эстетическое разв'!N8="","",IF('Художественно-эстетическое разв'!N8=2,"сформирован",IF('Художественно-эстетическое разв'!N8=0,"не сформирован", "в стадии формирования")))</f>
        <v/>
      </c>
      <c r="BD6" s="175" t="str">
        <f>IF('Художественно-эстетическое разв'!V8="","",IF('Художественно-эстетическое разв'!V8=2,"сформирован",IF('Художественно-эстетическое разв'!V8=0,"не сформирован", "в стадии формирования")))</f>
        <v/>
      </c>
      <c r="BE6" s="173" t="str">
        <f>IF('Физическое развитие'!D7="","",IF('Физическое развитие'!D7=2,"сформирован",IF('Физическое развитие'!D7=0,"не сформирован", "в стадии формирования")))</f>
        <v/>
      </c>
      <c r="BF6" s="173" t="str">
        <f>IF('Физическое развитие'!E7="","",IF('Физическое развитие'!E7=2,"сформирован",IF('Физическое развитие'!E7=0,"не сформирован", "в стадии формирования")))</f>
        <v/>
      </c>
      <c r="BG6" s="173" t="str">
        <f>IF('Физическое развитие'!F7="","",IF('Физическое развитие'!F7=2,"сформирован",IF('Физическое развитие'!F7=0,"не сформирован", "в стадии формирования")))</f>
        <v/>
      </c>
      <c r="BH6" s="173" t="str">
        <f>IF('Физическое развитие'!G7="","",IF('Физическое развитие'!G7=2,"сформирован",IF('Физическое развитие'!G7=0,"не сформирован", "в стадии формирования")))</f>
        <v/>
      </c>
      <c r="BI6" s="173" t="str">
        <f>IF('Физическое развитие'!H7="","",IF('Физическое развитие'!H7=2,"сформирован",IF('Физическое развитие'!H7=0,"не сформирован", "в стадии формирования")))</f>
        <v/>
      </c>
      <c r="BJ6" s="173" t="e">
        <f>IF('Физическое развитие'!#REF!="","",IF('Физическое развитие'!#REF!=2,"сформирован",IF('Физическое развитие'!#REF!=0,"не сформирован", "в стадии формирования")))</f>
        <v>#REF!</v>
      </c>
      <c r="BK6" s="173" t="str">
        <f>IF('Физическое развитие'!I7="","",IF('Физическое развитие'!I7=2,"сформирован",IF('Физическое развитие'!I7=0,"не сформирован", "в стадии формирования")))</f>
        <v/>
      </c>
      <c r="BL6" s="173" t="str">
        <f>IF('Физическое развитие'!J7="","",IF('Физическое развитие'!J7=2,"сформирован",IF('Физическое развитие'!J7=0,"не сформирован", "в стадии формирования")))</f>
        <v/>
      </c>
      <c r="BM6" s="173" t="str">
        <f>IF('Физическое развитие'!K7="","",IF('Физическое развитие'!K7=2,"сформирован",IF('Физическое развитие'!K7=0,"не сформирован", "в стадии формирования")))</f>
        <v/>
      </c>
      <c r="BN6" s="173" t="str">
        <f>IF('Физическое развитие'!M7="","",IF('Физическое развитие'!M7=2,"сформирован",IF('Физическое развитие'!M7=0,"не сформирован", "в стадии формирования")))</f>
        <v/>
      </c>
      <c r="BO6" s="176"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развитие'!#REF!="","",IF('Физическое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развитие'!#REF!+'Физическое развитие'!I7+'Физическое развитие'!J7+'Физическое развитие'!K7+'Физическое развитие'!M7)/13)))))))))))))</f>
        <v/>
      </c>
      <c r="BP6" s="173" t="str">
        <f>'целевые ориентиры'!BJ7</f>
        <v/>
      </c>
      <c r="BQ6" s="173"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BR6" s="173"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BS6" s="173"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BT6" s="173"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BU6" s="173"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BV6" s="173"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BW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6" s="173"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BY6" s="173"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BZ6" s="173" t="str">
        <f>IF('Физическое развитие'!L7="","",IF('Физическое развитие'!L7=2,"сформирован",IF('Физическое развитие'!L7=0,"не сформирован", "в стадии формирования")))</f>
        <v/>
      </c>
      <c r="CA6" s="173" t="str">
        <f>IF('Физическое развитие'!P7="","",IF('Физическое развитие'!P7=2,"сформирован",IF('Физическое развитие'!P7=0,"не сформирован", "в стадии формирования")))</f>
        <v/>
      </c>
      <c r="CB6" s="173" t="e">
        <f>IF('Физическое развитие'!#REF!="","",IF('Физическое развитие'!#REF!=2,"сформирован",IF('Физическое развитие'!#REF!=0,"не сформирован", "в стадии формирования")))</f>
        <v>#REF!</v>
      </c>
      <c r="CC6" s="173" t="str">
        <f>IF('Физическое развитие'!Q7="","",IF('Физическое развитие'!Q7=2,"сформирован",IF('Физическое развитие'!Q7=0,"не сформирован", "в стадии формирования")))</f>
        <v/>
      </c>
      <c r="CD6" s="173" t="str">
        <f>IF('Физическое развитие'!R7="","",IF('Физическое развитие'!R7=2,"сформирован",IF('Физическое развитие'!R7=0,"не сформирован", "в стадии формирования")))</f>
        <v/>
      </c>
      <c r="CE6" s="173"/>
      <c r="CF6" s="173" t="str">
        <f>'целевые ориентиры'!BX7</f>
        <v/>
      </c>
      <c r="CG6" s="173"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CH6" s="173"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CI6" s="173"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CJ6" s="173"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CK6" s="173" t="str">
        <f>IF('Социально-коммуникативное разви'!AB8="","",IF('Социально-коммуникативное разви'!AB8=2,"сформирован",IF('Социально-коммуникативное разви'!AB8=0,"не сформирован", "в стадии формирования")))</f>
        <v/>
      </c>
      <c r="CL6" s="173" t="str">
        <f>IF('Социально-коммуникативное разви'!AC8="","",IF('Социально-коммуникативное разви'!AC8=2,"сформирован",IF('Социально-коммуникативное разви'!AC8=0,"не сформирован", "в стадии формирования")))</f>
        <v/>
      </c>
      <c r="CM6" s="173"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CN6" s="173" t="str">
        <f>IF('Социально-коммуникативное разви'!AE8="","",IF('Социально-коммуникативное разви'!AE8=2,"сформирован",IF('Социально-коммуникативное разви'!AE8=0,"не сформирован", "в стадии формирования")))</f>
        <v/>
      </c>
      <c r="CO6" s="173" t="str">
        <f>IF('Познавательное развитие'!D8="","",IF('Познавательное развитие'!D8=2,"сформирован",IF('Познавательное развитие'!D8=0,"не сформирован", "в стадии формирования")))</f>
        <v/>
      </c>
      <c r="CP6" s="173" t="str">
        <f>IF('Познавательное развитие'!E8="","",IF('Познавательное развитие'!E8=2,"сформирован",IF('Познавательное развитие'!E8=0,"не сформирован", "в стадии формирования")))</f>
        <v/>
      </c>
      <c r="CQ6" s="173" t="str">
        <f>IF('Познавательное развитие'!F8="","",IF('Познавательное развитие'!F8=2,"сформирован",IF('Познавательное развитие'!F8=0,"не сформирован", "в стадии формирования")))</f>
        <v/>
      </c>
      <c r="CR6" s="173" t="str">
        <f>IF('Познавательное развитие'!I8="","",IF('Познавательное развитие'!I8=2,"сформирован",IF('Познавательное развитие'!I8=0,"не сформирован", "в стадии формирования")))</f>
        <v/>
      </c>
      <c r="CS6" s="173" t="str">
        <f>IF('Познавательное развитие'!K8="","",IF('Познавательное развитие'!K8=2,"сформирован",IF('Познавательное развитие'!K8=0,"не сформирован", "в стадии формирования")))</f>
        <v/>
      </c>
      <c r="CT6" s="173" t="str">
        <f>IF('Познавательное развитие'!S8="","",IF('Познавательное развитие'!S8=2,"сформирован",IF('Познавательное развитие'!S8=0,"не сформирован", "в стадии формирования")))</f>
        <v/>
      </c>
      <c r="CU6" s="173" t="str">
        <f>IF('Познавательное развитие'!U8="","",IF('Познавательное развитие'!U8=2,"сформирован",IF('Познавательное развитие'!U8=0,"не сформирован", "в стадии формирования")))</f>
        <v/>
      </c>
      <c r="CV6" s="173" t="e">
        <f>IF('Познавательное развитие'!#REF!="","",IF('Познавательное развитие'!#REF!=2,"сформирован",IF('Познавательное развитие'!#REF!=0,"не сформирован", "в стадии формирования")))</f>
        <v>#REF!</v>
      </c>
      <c r="CW6" s="173" t="str">
        <f>IF('Познавательное развитие'!Y8="","",IF('Познавательное развитие'!Y8=2,"сформирован",IF('Познавательное развитие'!Y8=0,"не сформирован", "в стадии формирования")))</f>
        <v/>
      </c>
      <c r="CX6" s="173" t="str">
        <f>IF('Познавательное развитие'!Z8="","",IF('Познавательное развитие'!Z8=2,"сформирован",IF('Познавательное развитие'!Z8=0,"не сформирован", "в стадии формирования")))</f>
        <v/>
      </c>
      <c r="CY6" s="173" t="str">
        <f>IF('Познавательное развитие'!AA8="","",IF('Познавательное развитие'!AA8=2,"сформирован",IF('Познавательное развитие'!AA8=0,"не сформирован", "в стадии формирования")))</f>
        <v/>
      </c>
      <c r="CZ6" s="173" t="str">
        <f>IF('Познавательное развитие'!AB8="","",IF('Познавательное развитие'!AB8=2,"сформирован",IF('Познавательное развитие'!AB8=0,"не сформирован", "в стадии формирования")))</f>
        <v/>
      </c>
      <c r="DA6" s="173" t="str">
        <f>IF('Познавательное развитие'!AC8="","",IF('Познавательное развитие'!AC8=2,"сформирован",IF('Познавательное развитие'!AC8=0,"не сформирован", "в стадии формирования")))</f>
        <v/>
      </c>
      <c r="DB6" s="173" t="str">
        <f>IF('Познавательное развитие'!AD8="","",IF('Познавательное развитие'!AD8=2,"сформирован",IF('Познавательное развитие'!AD8=0,"не сформирован", "в стадии формирования")))</f>
        <v/>
      </c>
      <c r="DC6" s="173" t="str">
        <f>IF('Познавательное развитие'!AE8="","",IF('Познавательное развитие'!AE8=2,"сформирован",IF('Познавательное развитие'!AE8=0,"не сформирован", "в стадии формирования")))</f>
        <v/>
      </c>
      <c r="DD6" s="173" t="str">
        <f>IF('Речевое развитие'!J7="","",IF('Речевое развитие'!J7=2,"сформирован",IF('Речевое развитие'!J7=0,"не сформирован", "в стадии формирования")))</f>
        <v/>
      </c>
      <c r="DE6" s="173" t="str">
        <f>IF('Речевое развитие'!K7="","",IF('Речевое развитие'!K7=2,"сформирован",IF('Речевое развитие'!K7=0,"не сформирован", "в стадии формирования")))</f>
        <v/>
      </c>
      <c r="DF6" s="173" t="str">
        <f>IF('Речевое развитие'!L7="","",IF('Речевое развитие'!L7=2,"сформирован",IF('Речевое развитие'!L7=0,"не сформирован", "в стадии формирования")))</f>
        <v/>
      </c>
      <c r="DG6" s="175" t="str">
        <f>IF('Художественно-эстетическое разв'!AA8="","",IF('Художественно-эстетическое разв'!AA8=2,"сформирован",IF('Художественно-эстетическое разв'!AA8=0,"не сформирован", "в стадии формирования")))</f>
        <v/>
      </c>
      <c r="DH6" s="176"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развитие'!#REF!="","",IF('Познавательное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развитие'!#REF!+'Познавательное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разв'!AA8)/27)))))))))))))))))))))))))))</f>
        <v/>
      </c>
      <c r="DI6" s="173" t="str">
        <f>'целевые ориентиры'!CZ7</f>
        <v/>
      </c>
    </row>
    <row r="7" spans="1:150">
      <c r="A7" s="96">
        <f>список!A6</f>
        <v>5</v>
      </c>
      <c r="B7" s="163" t="str">
        <f>IF(список!B6="","",список!B6)</f>
        <v/>
      </c>
      <c r="C7" s="97">
        <f>IF(список!C6="","",список!C6)</f>
        <v>0</v>
      </c>
      <c r="D7" s="81"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E7" s="81"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F7" s="81"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G7" s="81"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H7" s="81"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I7" s="81" t="str">
        <f>IF('Познавательное развитие'!J9="","",IF('Познавательное развитие'!J9=2,"сформирован",IF('Познавательное развитие'!J9=0,"не сформирован", "в стадии формирования")))</f>
        <v/>
      </c>
      <c r="J7" s="81" t="str">
        <f>IF('Познавательное развитие'!K9="","",IF('Познавательное развитие'!K9=2,"сформирован",IF('Познавательное развитие'!K9=0,"не сформирован", "в стадии формирования")))</f>
        <v/>
      </c>
      <c r="K7" s="81" t="str">
        <f>IF('Познавательное развитие'!N9="","",IF('Познавательное развитие'!N9=2,"сформирован",IF('Познавательное развитие'!N9=0,"не сформирован", "в стадии формирования")))</f>
        <v/>
      </c>
      <c r="L7" s="81" t="str">
        <f>IF('Познавательное развитие'!O9="","",IF('Познавательное развитие'!O9=2,"сформирован",IF('Познавательное развитие'!O9=0,"не сформирован", "в стадии формирования")))</f>
        <v/>
      </c>
      <c r="M7" s="81" t="str">
        <f>IF('Познавательное развитие'!U9="","",IF('Познавательное развитие'!U9=2,"сформирован",IF('Познавательное развитие'!U9=0,"не сформирован", "в стадии формирования")))</f>
        <v/>
      </c>
      <c r="N7" s="81" t="str">
        <f>IF('Речевое развитие'!G8="","",IF('Речевое развитие'!G8=2,"сформирован",IF('Речевое развитие'!G8=0,"не сформирован", "в стадии формирования")))</f>
        <v/>
      </c>
      <c r="O7" s="81"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P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7" s="134"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разв'!D9="","",IF('Художественно-эстетическое разв'!#REF!="","",IF('Художественно-эстетическое разв'!#REF!="","",('Социально-коммуникативное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разв'!D9+'Художественно-эстетическое разв'!#REF!+'Художественно-эстетическое разв'!#REF!)/14))))))))))))))</f>
        <v/>
      </c>
      <c r="S7" s="173" t="str">
        <f>'целевые ориентиры'!Q8</f>
        <v/>
      </c>
      <c r="T7" s="173"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7" s="173"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V7" s="173"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W7" s="173"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X7" s="173"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Y7" s="173"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Z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7" s="173"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AB7" s="173" t="str">
        <f>IF('Познавательное развитие'!T9="","",IF('Познавательное развитие'!T9=2,"сформирован",IF('Познавательное развитие'!T9=0,"не сформирован", "в стадии формирования")))</f>
        <v/>
      </c>
      <c r="AC7" s="173" t="str">
        <f>IF('Речевое развитие'!G8="","",IF('Речевое развитие'!G8=2,"сформирован",IF('Речевое развитие'!G8=0,"не сформирован", "в стадии формирования")))</f>
        <v/>
      </c>
      <c r="AD7" s="173"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разви'!#REF!="","",IF('Социально-коммуникативное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разви'!#REF!+'Социально-коммуникативное разви'!U9+'Познавательное развитие'!T9+'Речевое развитие'!G8)/10))))))))))</f>
        <v/>
      </c>
      <c r="AE7" s="173" t="str">
        <f>'целевые ориентиры'!AB8</f>
        <v/>
      </c>
      <c r="AF7" s="173" t="str">
        <f>IF('Социально-коммуникативное разви'!P9="","",IF('Социально-коммуникативное разви'!P9=2,"сформирован",IF('Социально-коммуникативное разви'!P9=0,"не сформирован", "в стадии формирования")))</f>
        <v/>
      </c>
      <c r="AG7" s="173" t="str">
        <f>IF('Познавательное развитие'!P9="","",IF('Познавательное развитие'!P9=2,"сформирован",IF('Познавательное развитие'!P9=0,"не сформирован", "в стадии формирования")))</f>
        <v/>
      </c>
      <c r="AH7" s="173" t="str">
        <f>IF('Речевое развитие'!F8="","",IF('Речевое развитие'!F8=2,"сформирован",IF('Речевое развитие'!GG8=0,"не сформирован", "в стадии формирования")))</f>
        <v/>
      </c>
      <c r="AI7" s="173" t="str">
        <f>IF('Речевое развитие'!G8="","",IF('Речевое развитие'!G8=2,"сформирован",IF('Речевое развитие'!GH8=0,"не сформирован", "в стадии формирования")))</f>
        <v/>
      </c>
      <c r="AJ7" s="173" t="str">
        <f>IF('Речевое развитие'!M8="","",IF('Речевое развитие'!M8=2,"сформирован",IF('Речевое развитие'!M8=0,"не сформирован", "в стадии формирования")))</f>
        <v/>
      </c>
      <c r="AK7" s="173" t="str">
        <f>IF('Речевое развитие'!N8="","",IF('Речевое развитие'!N8=2,"сформирован",IF('Речевое развитие'!N8=0,"не сформирован", "в стадии формирования")))</f>
        <v/>
      </c>
      <c r="AL7" s="173" t="str">
        <f>IF('Художественно-эстетическое разв'!E9="","",IF('Художественно-эстетическое разв'!E9=2,"сформирован",IF('Художественно-эстетическое разв'!E9=0,"не сформирован", "в стадии формирования")))</f>
        <v/>
      </c>
      <c r="AM7" s="173"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AN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7" s="173" t="str">
        <f>IF('Художественно-эстетическое разв'!AB9="","",IF('Художественно-эстетическое разв'!AB9=2,"сформирован",IF('Художественно-эстетическое разв'!AB9=0,"не сформирован", "в стадии формирования")))</f>
        <v/>
      </c>
      <c r="AP7" s="174"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разв'!#REF!="","",IF('Художественно-эстетическое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разв'!#REF!+'Художественно-эстетическое разв'!AB9)/10))))))))))</f>
        <v/>
      </c>
      <c r="AQ7" s="173" t="str">
        <f>'целевые ориентиры'!AM8</f>
        <v/>
      </c>
      <c r="AR7" s="173" t="str">
        <f>'Речевое развитие'!I8</f>
        <v/>
      </c>
      <c r="AS7" s="173" t="str">
        <f>IF('Речевое развитие'!D8="","",IF('Речевое развитие'!D8=2,"сформирован",IF('Речевое развитие'!D8=0,"не сформирован", "в стадии формирования")))</f>
        <v/>
      </c>
      <c r="AT7" s="173" t="e">
        <f>IF('Речевое развитие'!#REF!="","",IF('Речевое развитие'!#REF!=2,"сформирован",IF('Речевое развитие'!#REF!=0,"не сформирован", "в стадии формирования")))</f>
        <v>#REF!</v>
      </c>
      <c r="AU7" s="173" t="str">
        <f>IF('Речевое развитие'!E8="","",IF('Речевое развитие'!E8=2,"сформирован",IF('Речевое развитие'!E8=0,"не сформирован", "в стадии формирования")))</f>
        <v/>
      </c>
      <c r="AV7" s="173" t="str">
        <f>IF('Речевое развитие'!F8="","",IF('Речевое развитие'!F8=2,"сформирован",IF('Речевое развитие'!F8=0,"не сформирован", "в стадии формирования")))</f>
        <v/>
      </c>
      <c r="AW7" s="173" t="str">
        <f>IF('Речевое развитие'!G8="","",IF('Речевое развитие'!G8=2,"сформирован",IF('Речевое развитие'!G8=0,"не сформирован", "в стадии формирования")))</f>
        <v/>
      </c>
      <c r="AX7" s="173"/>
      <c r="AY7" s="173" t="str">
        <f>IF('Речевое развитие'!M8="","",IF('Речевое развитие'!M8=2,"сформирован",IF('Речевое развитие'!M8=0,"не сформирован", "в стадии формирования")))</f>
        <v/>
      </c>
      <c r="AZ7" s="173" t="str">
        <f>IF('Познавательное развитие'!V9="","",IF('Речевое развитие'!D8="","",IF('Речевое развитие'!#REF!="","",IF('Речевое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развитие'!#REF!+'Речевое развитие'!E8+'Речевое развитие'!F8+'Речевое развитие'!G8+'Речевое развитие'!J8+'Речевое развитие'!M8)/8))))))))</f>
        <v/>
      </c>
      <c r="BA7" s="173" t="str">
        <f>'целевые ориентиры'!AV8</f>
        <v/>
      </c>
      <c r="BB7" s="173"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BC7" s="173" t="str">
        <f>IF('Художественно-эстетическое разв'!N9="","",IF('Художественно-эстетическое разв'!N9=2,"сформирован",IF('Художественно-эстетическое разв'!N9=0,"не сформирован", "в стадии формирования")))</f>
        <v/>
      </c>
      <c r="BD7" s="175" t="str">
        <f>IF('Художественно-эстетическое разв'!V9="","",IF('Художественно-эстетическое разв'!V9=2,"сформирован",IF('Художественно-эстетическое разв'!V9=0,"не сформирован", "в стадии формирования")))</f>
        <v/>
      </c>
      <c r="BE7" s="173" t="str">
        <f>IF('Физическое развитие'!D8="","",IF('Физическое развитие'!D8=2,"сформирован",IF('Физическое развитие'!D8=0,"не сформирован", "в стадии формирования")))</f>
        <v/>
      </c>
      <c r="BF7" s="173" t="str">
        <f>IF('Физическое развитие'!E8="","",IF('Физическое развитие'!E8=2,"сформирован",IF('Физическое развитие'!E8=0,"не сформирован", "в стадии формирования")))</f>
        <v/>
      </c>
      <c r="BG7" s="173" t="str">
        <f>IF('Физическое развитие'!F8="","",IF('Физическое развитие'!F8=2,"сформирован",IF('Физическое развитие'!F8=0,"не сформирован", "в стадии формирования")))</f>
        <v/>
      </c>
      <c r="BH7" s="173" t="str">
        <f>IF('Физическое развитие'!G8="","",IF('Физическое развитие'!G8=2,"сформирован",IF('Физическое развитие'!G8=0,"не сформирован", "в стадии формирования")))</f>
        <v/>
      </c>
      <c r="BI7" s="173" t="str">
        <f>IF('Физическое развитие'!H8="","",IF('Физическое развитие'!H8=2,"сформирован",IF('Физическое развитие'!H8=0,"не сформирован", "в стадии формирования")))</f>
        <v/>
      </c>
      <c r="BJ7" s="173" t="e">
        <f>IF('Физическое развитие'!#REF!="","",IF('Физическое развитие'!#REF!=2,"сформирован",IF('Физическое развитие'!#REF!=0,"не сформирован", "в стадии формирования")))</f>
        <v>#REF!</v>
      </c>
      <c r="BK7" s="173" t="str">
        <f>IF('Физическое развитие'!I8="","",IF('Физическое развитие'!I8=2,"сформирован",IF('Физическое развитие'!I8=0,"не сформирован", "в стадии формирования")))</f>
        <v/>
      </c>
      <c r="BL7" s="173" t="str">
        <f>IF('Физическое развитие'!J8="","",IF('Физическое развитие'!J8=2,"сформирован",IF('Физическое развитие'!J8=0,"не сформирован", "в стадии формирования")))</f>
        <v/>
      </c>
      <c r="BM7" s="173" t="str">
        <f>IF('Физическое развитие'!K8="","",IF('Физическое развитие'!K8=2,"сформирован",IF('Физическое развитие'!K8=0,"не сформирован", "в стадии формирования")))</f>
        <v/>
      </c>
      <c r="BN7" s="173" t="str">
        <f>IF('Физическое развитие'!M8="","",IF('Физическое развитие'!M8=2,"сформирован",IF('Физическое развитие'!M8=0,"не сформирован", "в стадии формирования")))</f>
        <v/>
      </c>
      <c r="BO7" s="176"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развитие'!#REF!="","",IF('Физическое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развитие'!#REF!+'Физическое развитие'!I8+'Физическое развитие'!J8+'Физическое развитие'!K8+'Физическое развитие'!M8)/13)))))))))))))</f>
        <v/>
      </c>
      <c r="BP7" s="173" t="str">
        <f>'целевые ориентиры'!BJ8</f>
        <v/>
      </c>
      <c r="BQ7" s="173"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BR7" s="173"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BS7" s="173"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BT7" s="173"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BU7" s="173"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BV7" s="173"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BW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7" s="173"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BY7" s="173"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BZ7" s="173" t="str">
        <f>IF('Физическое развитие'!L8="","",IF('Физическое развитие'!L8=2,"сформирован",IF('Физическое развитие'!L8=0,"не сформирован", "в стадии формирования")))</f>
        <v/>
      </c>
      <c r="CA7" s="173" t="str">
        <f>IF('Физическое развитие'!P8="","",IF('Физическое развитие'!P8=2,"сформирован",IF('Физическое развитие'!P8=0,"не сформирован", "в стадии формирования")))</f>
        <v/>
      </c>
      <c r="CB7" s="173" t="e">
        <f>IF('Физическое развитие'!#REF!="","",IF('Физическое развитие'!#REF!=2,"сформирован",IF('Физическое развитие'!#REF!=0,"не сформирован", "в стадии формирования")))</f>
        <v>#REF!</v>
      </c>
      <c r="CC7" s="173" t="str">
        <f>IF('Физическое развитие'!Q8="","",IF('Физическое развитие'!Q8=2,"сформирован",IF('Физическое развитие'!Q8=0,"не сформирован", "в стадии формирования")))</f>
        <v/>
      </c>
      <c r="CD7" s="173" t="str">
        <f>IF('Физическое развитие'!R8="","",IF('Физическое развитие'!R8=2,"сформирован",IF('Физическое развитие'!R8=0,"не сформирован", "в стадии формирования")))</f>
        <v/>
      </c>
      <c r="CE7" s="173"/>
      <c r="CF7" s="173" t="str">
        <f>'целевые ориентиры'!BX8</f>
        <v/>
      </c>
      <c r="CG7" s="173"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CH7" s="173"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CI7" s="173"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CJ7" s="173"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CK7" s="173" t="str">
        <f>IF('Социально-коммуникативное разви'!AB9="","",IF('Социально-коммуникативное разви'!AB9=2,"сформирован",IF('Социально-коммуникативное разви'!AB9=0,"не сформирован", "в стадии формирования")))</f>
        <v/>
      </c>
      <c r="CL7" s="173" t="str">
        <f>IF('Социально-коммуникативное разви'!AC9="","",IF('Социально-коммуникативное разви'!AC9=2,"сформирован",IF('Социально-коммуникативное разви'!AC9=0,"не сформирован", "в стадии формирования")))</f>
        <v/>
      </c>
      <c r="CM7" s="173"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CN7" s="173" t="str">
        <f>IF('Социально-коммуникативное разви'!AE9="","",IF('Социально-коммуникативное разви'!AE9=2,"сформирован",IF('Социально-коммуникативное разви'!AE9=0,"не сформирован", "в стадии формирования")))</f>
        <v/>
      </c>
      <c r="CO7" s="173" t="str">
        <f>IF('Познавательное развитие'!D9="","",IF('Познавательное развитие'!D9=2,"сформирован",IF('Познавательное развитие'!D9=0,"не сформирован", "в стадии формирования")))</f>
        <v/>
      </c>
      <c r="CP7" s="173" t="str">
        <f>IF('Познавательное развитие'!E9="","",IF('Познавательное развитие'!E9=2,"сформирован",IF('Познавательное развитие'!E9=0,"не сформирован", "в стадии формирования")))</f>
        <v/>
      </c>
      <c r="CQ7" s="173" t="str">
        <f>IF('Познавательное развитие'!F9="","",IF('Познавательное развитие'!F9=2,"сформирован",IF('Познавательное развитие'!F9=0,"не сформирован", "в стадии формирования")))</f>
        <v/>
      </c>
      <c r="CR7" s="173" t="str">
        <f>IF('Познавательное развитие'!I9="","",IF('Познавательное развитие'!I9=2,"сформирован",IF('Познавательное развитие'!I9=0,"не сформирован", "в стадии формирования")))</f>
        <v/>
      </c>
      <c r="CS7" s="173" t="str">
        <f>IF('Познавательное развитие'!K9="","",IF('Познавательное развитие'!K9=2,"сформирован",IF('Познавательное развитие'!K9=0,"не сформирован", "в стадии формирования")))</f>
        <v/>
      </c>
      <c r="CT7" s="173" t="str">
        <f>IF('Познавательное развитие'!S9="","",IF('Познавательное развитие'!S9=2,"сформирован",IF('Познавательное развитие'!S9=0,"не сформирован", "в стадии формирования")))</f>
        <v/>
      </c>
      <c r="CU7" s="173" t="str">
        <f>IF('Познавательное развитие'!U9="","",IF('Познавательное развитие'!U9=2,"сформирован",IF('Познавательное развитие'!U9=0,"не сформирован", "в стадии формирования")))</f>
        <v/>
      </c>
      <c r="CV7" s="173" t="e">
        <f>IF('Познавательное развитие'!#REF!="","",IF('Познавательное развитие'!#REF!=2,"сформирован",IF('Познавательное развитие'!#REF!=0,"не сформирован", "в стадии формирования")))</f>
        <v>#REF!</v>
      </c>
      <c r="CW7" s="173" t="str">
        <f>IF('Познавательное развитие'!Y9="","",IF('Познавательное развитие'!Y9=2,"сформирован",IF('Познавательное развитие'!Y9=0,"не сформирован", "в стадии формирования")))</f>
        <v/>
      </c>
      <c r="CX7" s="173" t="str">
        <f>IF('Познавательное развитие'!Z9="","",IF('Познавательное развитие'!Z9=2,"сформирован",IF('Познавательное развитие'!Z9=0,"не сформирован", "в стадии формирования")))</f>
        <v/>
      </c>
      <c r="CY7" s="173" t="str">
        <f>IF('Познавательное развитие'!AA9="","",IF('Познавательное развитие'!AA9=2,"сформирован",IF('Познавательное развитие'!AA9=0,"не сформирован", "в стадии формирования")))</f>
        <v/>
      </c>
      <c r="CZ7" s="173" t="str">
        <f>IF('Познавательное развитие'!AB9="","",IF('Познавательное развитие'!AB9=2,"сформирован",IF('Познавательное развитие'!AB9=0,"не сформирован", "в стадии формирования")))</f>
        <v/>
      </c>
      <c r="DA7" s="173" t="str">
        <f>IF('Познавательное развитие'!AC9="","",IF('Познавательное развитие'!AC9=2,"сформирован",IF('Познавательное развитие'!AC9=0,"не сформирован", "в стадии формирования")))</f>
        <v/>
      </c>
      <c r="DB7" s="173" t="str">
        <f>IF('Познавательное развитие'!AD9="","",IF('Познавательное развитие'!AD9=2,"сформирован",IF('Познавательное развитие'!AD9=0,"не сформирован", "в стадии формирования")))</f>
        <v/>
      </c>
      <c r="DC7" s="173" t="str">
        <f>IF('Познавательное развитие'!AE9="","",IF('Познавательное развитие'!AE9=2,"сформирован",IF('Познавательное развитие'!AE9=0,"не сформирован", "в стадии формирования")))</f>
        <v/>
      </c>
      <c r="DD7" s="173" t="str">
        <f>IF('Речевое развитие'!J8="","",IF('Речевое развитие'!J8=2,"сформирован",IF('Речевое развитие'!J8=0,"не сформирован", "в стадии формирования")))</f>
        <v/>
      </c>
      <c r="DE7" s="173" t="str">
        <f>IF('Речевое развитие'!K8="","",IF('Речевое развитие'!K8=2,"сформирован",IF('Речевое развитие'!K8=0,"не сформирован", "в стадии формирования")))</f>
        <v/>
      </c>
      <c r="DF7" s="173" t="str">
        <f>IF('Речевое развитие'!L8="","",IF('Речевое развитие'!L8=2,"сформирован",IF('Речевое развитие'!L8=0,"не сформирован", "в стадии формирования")))</f>
        <v/>
      </c>
      <c r="DG7" s="175" t="str">
        <f>IF('Художественно-эстетическое разв'!AA9="","",IF('Художественно-эстетическое разв'!AA9=2,"сформирован",IF('Художественно-эстетическое разв'!AA9=0,"не сформирован", "в стадии формирования")))</f>
        <v/>
      </c>
      <c r="DH7" s="176"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развитие'!#REF!="","",IF('Познавательное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развитие'!#REF!+'Познавательное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разв'!AA9)/27)))))))))))))))))))))))))))</f>
        <v/>
      </c>
      <c r="DI7" s="173" t="str">
        <f>'целевые ориентиры'!CZ8</f>
        <v/>
      </c>
    </row>
    <row r="8" spans="1:150">
      <c r="A8" s="96">
        <f>список!A7</f>
        <v>6</v>
      </c>
      <c r="B8" s="163" t="str">
        <f>IF(список!B7="","",список!B7)</f>
        <v/>
      </c>
      <c r="C8" s="97">
        <f>IF(список!C7="","",список!C7)</f>
        <v>0</v>
      </c>
      <c r="D8" s="81"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E8" s="81"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F8" s="81"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G8" s="81"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H8" s="81"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I8" s="81" t="str">
        <f>IF('Познавательное развитие'!J10="","",IF('Познавательное развитие'!J10=2,"сформирован",IF('Познавательное развитие'!J10=0,"не сформирован", "в стадии формирования")))</f>
        <v/>
      </c>
      <c r="J8" s="81" t="str">
        <f>IF('Познавательное развитие'!K10="","",IF('Познавательное развитие'!K10=2,"сформирован",IF('Познавательное развитие'!K10=0,"не сформирован", "в стадии формирования")))</f>
        <v/>
      </c>
      <c r="K8" s="81" t="str">
        <f>IF('Познавательное развитие'!N10="","",IF('Познавательное развитие'!N10=2,"сформирован",IF('Познавательное развитие'!N10=0,"не сформирован", "в стадии формирования")))</f>
        <v/>
      </c>
      <c r="L8" s="81" t="str">
        <f>IF('Познавательное развитие'!O10="","",IF('Познавательное развитие'!O10=2,"сформирован",IF('Познавательное развитие'!O10=0,"не сформирован", "в стадии формирования")))</f>
        <v/>
      </c>
      <c r="M8" s="81" t="str">
        <f>IF('Познавательное развитие'!U10="","",IF('Познавательное развитие'!U10=2,"сформирован",IF('Познавательное развитие'!U10=0,"не сформирован", "в стадии формирования")))</f>
        <v/>
      </c>
      <c r="N8" s="81" t="str">
        <f>IF('Речевое развитие'!G9="","",IF('Речевое развитие'!G9=2,"сформирован",IF('Речевое развитие'!G9=0,"не сформирован", "в стадии формирования")))</f>
        <v/>
      </c>
      <c r="O8" s="81"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P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8" s="134"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разв'!D10="","",IF('Художественно-эстетическое разв'!#REF!="","",IF('Художественно-эстетическое разв'!#REF!="","",('Социально-коммуникативное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разв'!D10+'Художественно-эстетическое разв'!#REF!+'Художественно-эстетическое разв'!#REF!)/14))))))))))))))</f>
        <v/>
      </c>
      <c r="S8" s="173" t="str">
        <f>'целевые ориентиры'!Q9</f>
        <v/>
      </c>
      <c r="T8" s="173"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8" s="173"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V8" s="173"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W8" s="173"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X8" s="173"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Y8" s="173"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Z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8" s="173"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AB8" s="173" t="str">
        <f>IF('Познавательное развитие'!T10="","",IF('Познавательное развитие'!T10=2,"сформирован",IF('Познавательное развитие'!T10=0,"не сформирован", "в стадии формирования")))</f>
        <v/>
      </c>
      <c r="AC8" s="173" t="str">
        <f>IF('Речевое развитие'!G9="","",IF('Речевое развитие'!G9=2,"сформирован",IF('Речевое развитие'!G9=0,"не сформирован", "в стадии формирования")))</f>
        <v/>
      </c>
      <c r="AD8" s="173"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разви'!#REF!="","",IF('Социально-коммуникативное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разви'!#REF!+'Социально-коммуникативное разви'!U10+'Познавательное развитие'!T10+'Речевое развитие'!G9)/10))))))))))</f>
        <v/>
      </c>
      <c r="AE8" s="173" t="str">
        <f>'целевые ориентиры'!AB9</f>
        <v/>
      </c>
      <c r="AF8" s="173" t="str">
        <f>IF('Социально-коммуникативное разви'!P10="","",IF('Социально-коммуникативное разви'!P10=2,"сформирован",IF('Социально-коммуникативное разви'!P10=0,"не сформирован", "в стадии формирования")))</f>
        <v/>
      </c>
      <c r="AG8" s="173" t="str">
        <f>IF('Познавательное развитие'!P10="","",IF('Познавательное развитие'!P10=2,"сформирован",IF('Познавательное развитие'!P10=0,"не сформирован", "в стадии формирования")))</f>
        <v/>
      </c>
      <c r="AH8" s="173" t="str">
        <f>IF('Речевое развитие'!F9="","",IF('Речевое развитие'!F9=2,"сформирован",IF('Речевое развитие'!GG9=0,"не сформирован", "в стадии формирования")))</f>
        <v/>
      </c>
      <c r="AI8" s="173" t="str">
        <f>IF('Речевое развитие'!G9="","",IF('Речевое развитие'!G9=2,"сформирован",IF('Речевое развитие'!GH9=0,"не сформирован", "в стадии формирования")))</f>
        <v/>
      </c>
      <c r="AJ8" s="173" t="str">
        <f>IF('Речевое развитие'!M9="","",IF('Речевое развитие'!M9=2,"сформирован",IF('Речевое развитие'!M9=0,"не сформирован", "в стадии формирования")))</f>
        <v/>
      </c>
      <c r="AK8" s="173" t="str">
        <f>IF('Речевое развитие'!N9="","",IF('Речевое развитие'!N9=2,"сформирован",IF('Речевое развитие'!N9=0,"не сформирован", "в стадии формирования")))</f>
        <v/>
      </c>
      <c r="AL8" s="173" t="str">
        <f>IF('Художественно-эстетическое разв'!E10="","",IF('Художественно-эстетическое разв'!E10=2,"сформирован",IF('Художественно-эстетическое разв'!E10=0,"не сформирован", "в стадии формирования")))</f>
        <v/>
      </c>
      <c r="AM8" s="173"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AN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8" s="173" t="str">
        <f>IF('Художественно-эстетическое разв'!AB10="","",IF('Художественно-эстетическое разв'!AB10=2,"сформирован",IF('Художественно-эстетическое разв'!AB10=0,"не сформирован", "в стадии формирования")))</f>
        <v/>
      </c>
      <c r="AP8" s="174"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разв'!#REF!="","",IF('Художественно-эстетическое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разв'!#REF!+'Художественно-эстетическое разв'!AB10)/10))))))))))</f>
        <v/>
      </c>
      <c r="AQ8" s="173" t="str">
        <f>'целевые ориентиры'!AM9</f>
        <v/>
      </c>
      <c r="AR8" s="173" t="str">
        <f>'Речевое развитие'!I9</f>
        <v/>
      </c>
      <c r="AS8" s="173" t="str">
        <f>IF('Речевое развитие'!D9="","",IF('Речевое развитие'!D9=2,"сформирован",IF('Речевое развитие'!D9=0,"не сформирован", "в стадии формирования")))</f>
        <v/>
      </c>
      <c r="AT8" s="173" t="e">
        <f>IF('Речевое развитие'!#REF!="","",IF('Речевое развитие'!#REF!=2,"сформирован",IF('Речевое развитие'!#REF!=0,"не сформирован", "в стадии формирования")))</f>
        <v>#REF!</v>
      </c>
      <c r="AU8" s="173" t="str">
        <f>IF('Речевое развитие'!E9="","",IF('Речевое развитие'!E9=2,"сформирован",IF('Речевое развитие'!E9=0,"не сформирован", "в стадии формирования")))</f>
        <v/>
      </c>
      <c r="AV8" s="173" t="str">
        <f>IF('Речевое развитие'!F9="","",IF('Речевое развитие'!F9=2,"сформирован",IF('Речевое развитие'!F9=0,"не сформирован", "в стадии формирования")))</f>
        <v/>
      </c>
      <c r="AW8" s="173" t="str">
        <f>IF('Речевое развитие'!G9="","",IF('Речевое развитие'!G9=2,"сформирован",IF('Речевое развитие'!G9=0,"не сформирован", "в стадии формирования")))</f>
        <v/>
      </c>
      <c r="AX8" s="173"/>
      <c r="AY8" s="173" t="str">
        <f>IF('Речевое развитие'!M9="","",IF('Речевое развитие'!M9=2,"сформирован",IF('Речевое развитие'!M9=0,"не сформирован", "в стадии формирования")))</f>
        <v/>
      </c>
      <c r="AZ8" s="173" t="str">
        <f>IF('Познавательное развитие'!V10="","",IF('Речевое развитие'!D9="","",IF('Речевое развитие'!#REF!="","",IF('Речевое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развитие'!#REF!+'Речевое развитие'!E9+'Речевое развитие'!F9+'Речевое развитие'!G9+'Речевое развитие'!J9+'Речевое развитие'!M9)/8))))))))</f>
        <v/>
      </c>
      <c r="BA8" s="173" t="str">
        <f>'целевые ориентиры'!AV9</f>
        <v/>
      </c>
      <c r="BB8" s="173"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BC8" s="173" t="str">
        <f>IF('Художественно-эстетическое разв'!N10="","",IF('Художественно-эстетическое разв'!N10=2,"сформирован",IF('Художественно-эстетическое разв'!N10=0,"не сформирован", "в стадии формирования")))</f>
        <v/>
      </c>
      <c r="BD8" s="175" t="str">
        <f>IF('Художественно-эстетическое разв'!V10="","",IF('Художественно-эстетическое разв'!V10=2,"сформирован",IF('Художественно-эстетическое разв'!V10=0,"не сформирован", "в стадии формирования")))</f>
        <v/>
      </c>
      <c r="BE8" s="173" t="str">
        <f>IF('Физическое развитие'!D9="","",IF('Физическое развитие'!D9=2,"сформирован",IF('Физическое развитие'!D9=0,"не сформирован", "в стадии формирования")))</f>
        <v/>
      </c>
      <c r="BF8" s="173" t="str">
        <f>IF('Физическое развитие'!E9="","",IF('Физическое развитие'!E9=2,"сформирован",IF('Физическое развитие'!E9=0,"не сформирован", "в стадии формирования")))</f>
        <v/>
      </c>
      <c r="BG8" s="173" t="str">
        <f>IF('Физическое развитие'!F9="","",IF('Физическое развитие'!F9=2,"сформирован",IF('Физическое развитие'!F9=0,"не сформирован", "в стадии формирования")))</f>
        <v/>
      </c>
      <c r="BH8" s="173" t="str">
        <f>IF('Физическое развитие'!G9="","",IF('Физическое развитие'!G9=2,"сформирован",IF('Физическое развитие'!G9=0,"не сформирован", "в стадии формирования")))</f>
        <v/>
      </c>
      <c r="BI8" s="173" t="str">
        <f>IF('Физическое развитие'!H9="","",IF('Физическое развитие'!H9=2,"сформирован",IF('Физическое развитие'!H9=0,"не сформирован", "в стадии формирования")))</f>
        <v/>
      </c>
      <c r="BJ8" s="173" t="e">
        <f>IF('Физическое развитие'!#REF!="","",IF('Физическое развитие'!#REF!=2,"сформирован",IF('Физическое развитие'!#REF!=0,"не сформирован", "в стадии формирования")))</f>
        <v>#REF!</v>
      </c>
      <c r="BK8" s="173" t="str">
        <f>IF('Физическое развитие'!I9="","",IF('Физическое развитие'!I9=2,"сформирован",IF('Физическое развитие'!I9=0,"не сформирован", "в стадии формирования")))</f>
        <v/>
      </c>
      <c r="BL8" s="173" t="str">
        <f>IF('Физическое развитие'!J9="","",IF('Физическое развитие'!J9=2,"сформирован",IF('Физическое развитие'!J9=0,"не сформирован", "в стадии формирования")))</f>
        <v/>
      </c>
      <c r="BM8" s="173" t="str">
        <f>IF('Физическое развитие'!K9="","",IF('Физическое развитие'!K9=2,"сформирован",IF('Физическое развитие'!K9=0,"не сформирован", "в стадии формирования")))</f>
        <v/>
      </c>
      <c r="BN8" s="173" t="str">
        <f>IF('Физическое развитие'!M9="","",IF('Физическое развитие'!M9=2,"сформирован",IF('Физическое развитие'!M9=0,"не сформирован", "в стадии формирования")))</f>
        <v/>
      </c>
      <c r="BO8" s="176"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развитие'!#REF!="","",IF('Физическое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развитие'!#REF!+'Физическое развитие'!I9+'Физическое развитие'!J9+'Физическое развитие'!K9+'Физическое развитие'!M9)/13)))))))))))))</f>
        <v/>
      </c>
      <c r="BP8" s="173" t="str">
        <f>'целевые ориентиры'!BJ9</f>
        <v/>
      </c>
      <c r="BQ8" s="173"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BR8" s="173"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BS8" s="173"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BT8" s="173"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BU8" s="173"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BV8" s="173"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BW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8" s="173"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BY8" s="173"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BZ8" s="173" t="str">
        <f>IF('Физическое развитие'!L9="","",IF('Физическое развитие'!L9=2,"сформирован",IF('Физическое развитие'!L9=0,"не сформирован", "в стадии формирования")))</f>
        <v/>
      </c>
      <c r="CA8" s="173" t="str">
        <f>IF('Физическое развитие'!P9="","",IF('Физическое развитие'!P9=2,"сформирован",IF('Физическое развитие'!P9=0,"не сформирован", "в стадии формирования")))</f>
        <v/>
      </c>
      <c r="CB8" s="173" t="e">
        <f>IF('Физическое развитие'!#REF!="","",IF('Физическое развитие'!#REF!=2,"сформирован",IF('Физическое развитие'!#REF!=0,"не сформирован", "в стадии формирования")))</f>
        <v>#REF!</v>
      </c>
      <c r="CC8" s="173" t="str">
        <f>IF('Физическое развитие'!Q9="","",IF('Физическое развитие'!Q9=2,"сформирован",IF('Физическое развитие'!Q9=0,"не сформирован", "в стадии формирования")))</f>
        <v/>
      </c>
      <c r="CD8" s="173" t="str">
        <f>IF('Физическое развитие'!R9="","",IF('Физическое развитие'!R9=2,"сформирован",IF('Физическое развитие'!R9=0,"не сформирован", "в стадии формирования")))</f>
        <v/>
      </c>
      <c r="CE8" s="173"/>
      <c r="CF8" s="173" t="str">
        <f>'целевые ориентиры'!BX9</f>
        <v/>
      </c>
      <c r="CG8" s="173"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CH8" s="173"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CI8" s="173"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CJ8" s="173"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CK8" s="173" t="str">
        <f>IF('Социально-коммуникативное разви'!AB10="","",IF('Социально-коммуникативное разви'!AB10=2,"сформирован",IF('Социально-коммуникативное разви'!AB10=0,"не сформирован", "в стадии формирования")))</f>
        <v/>
      </c>
      <c r="CL8" s="173" t="str">
        <f>IF('Социально-коммуникативное разви'!AC10="","",IF('Социально-коммуникативное разви'!AC10=2,"сформирован",IF('Социально-коммуникативное разви'!AC10=0,"не сформирован", "в стадии формирования")))</f>
        <v/>
      </c>
      <c r="CM8" s="173"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CN8" s="173" t="str">
        <f>IF('Социально-коммуникативное разви'!AE10="","",IF('Социально-коммуникативное разви'!AE10=2,"сформирован",IF('Социально-коммуникативное разви'!AE10=0,"не сформирован", "в стадии формирования")))</f>
        <v/>
      </c>
      <c r="CO8" s="173" t="str">
        <f>IF('Познавательное развитие'!D10="","",IF('Познавательное развитие'!D10=2,"сформирован",IF('Познавательное развитие'!D10=0,"не сформирован", "в стадии формирования")))</f>
        <v/>
      </c>
      <c r="CP8" s="173" t="str">
        <f>IF('Познавательное развитие'!E10="","",IF('Познавательное развитие'!E10=2,"сформирован",IF('Познавательное развитие'!E10=0,"не сформирован", "в стадии формирования")))</f>
        <v/>
      </c>
      <c r="CQ8" s="173" t="str">
        <f>IF('Познавательное развитие'!F10="","",IF('Познавательное развитие'!F10=2,"сформирован",IF('Познавательное развитие'!F10=0,"не сформирован", "в стадии формирования")))</f>
        <v/>
      </c>
      <c r="CR8" s="173" t="str">
        <f>IF('Познавательное развитие'!I10="","",IF('Познавательное развитие'!I10=2,"сформирован",IF('Познавательное развитие'!I10=0,"не сформирован", "в стадии формирования")))</f>
        <v/>
      </c>
      <c r="CS8" s="173" t="str">
        <f>IF('Познавательное развитие'!K10="","",IF('Познавательное развитие'!K10=2,"сформирован",IF('Познавательное развитие'!K10=0,"не сформирован", "в стадии формирования")))</f>
        <v/>
      </c>
      <c r="CT8" s="173" t="str">
        <f>IF('Познавательное развитие'!S10="","",IF('Познавательное развитие'!S10=2,"сформирован",IF('Познавательное развитие'!S10=0,"не сформирован", "в стадии формирования")))</f>
        <v/>
      </c>
      <c r="CU8" s="173" t="str">
        <f>IF('Познавательное развитие'!U10="","",IF('Познавательное развитие'!U10=2,"сформирован",IF('Познавательное развитие'!U10=0,"не сформирован", "в стадии формирования")))</f>
        <v/>
      </c>
      <c r="CV8" s="173" t="e">
        <f>IF('Познавательное развитие'!#REF!="","",IF('Познавательное развитие'!#REF!=2,"сформирован",IF('Познавательное развитие'!#REF!=0,"не сформирован", "в стадии формирования")))</f>
        <v>#REF!</v>
      </c>
      <c r="CW8" s="173" t="str">
        <f>IF('Познавательное развитие'!Y10="","",IF('Познавательное развитие'!Y10=2,"сформирован",IF('Познавательное развитие'!Y10=0,"не сформирован", "в стадии формирования")))</f>
        <v/>
      </c>
      <c r="CX8" s="173" t="str">
        <f>IF('Познавательное развитие'!Z10="","",IF('Познавательное развитие'!Z10=2,"сформирован",IF('Познавательное развитие'!Z10=0,"не сформирован", "в стадии формирования")))</f>
        <v/>
      </c>
      <c r="CY8" s="173" t="str">
        <f>IF('Познавательное развитие'!AA10="","",IF('Познавательное развитие'!AA10=2,"сформирован",IF('Познавательное развитие'!AA10=0,"не сформирован", "в стадии формирования")))</f>
        <v/>
      </c>
      <c r="CZ8" s="173" t="str">
        <f>IF('Познавательное развитие'!AB10="","",IF('Познавательное развитие'!AB10=2,"сформирован",IF('Познавательное развитие'!AB10=0,"не сформирован", "в стадии формирования")))</f>
        <v/>
      </c>
      <c r="DA8" s="173" t="str">
        <f>IF('Познавательное развитие'!AC10="","",IF('Познавательное развитие'!AC10=2,"сформирован",IF('Познавательное развитие'!AC10=0,"не сформирован", "в стадии формирования")))</f>
        <v/>
      </c>
      <c r="DB8" s="173" t="str">
        <f>IF('Познавательное развитие'!AD10="","",IF('Познавательное развитие'!AD10=2,"сформирован",IF('Познавательное развитие'!AD10=0,"не сформирован", "в стадии формирования")))</f>
        <v/>
      </c>
      <c r="DC8" s="173" t="str">
        <f>IF('Познавательное развитие'!AE10="","",IF('Познавательное развитие'!AE10=2,"сформирован",IF('Познавательное развитие'!AE10=0,"не сформирован", "в стадии формирования")))</f>
        <v/>
      </c>
      <c r="DD8" s="173" t="str">
        <f>IF('Речевое развитие'!J9="","",IF('Речевое развитие'!J9=2,"сформирован",IF('Речевое развитие'!J9=0,"не сформирован", "в стадии формирования")))</f>
        <v/>
      </c>
      <c r="DE8" s="173" t="str">
        <f>IF('Речевое развитие'!K9="","",IF('Речевое развитие'!K9=2,"сформирован",IF('Речевое развитие'!K9=0,"не сформирован", "в стадии формирования")))</f>
        <v/>
      </c>
      <c r="DF8" s="173" t="str">
        <f>IF('Речевое развитие'!L9="","",IF('Речевое развитие'!L9=2,"сформирован",IF('Речевое развитие'!L9=0,"не сформирован", "в стадии формирования")))</f>
        <v/>
      </c>
      <c r="DG8" s="175" t="str">
        <f>IF('Художественно-эстетическое разв'!AA10="","",IF('Художественно-эстетическое разв'!AA10=2,"сформирован",IF('Художественно-эстетическое разв'!AA10=0,"не сформирован", "в стадии формирования")))</f>
        <v/>
      </c>
      <c r="DH8" s="176"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развитие'!#REF!="","",IF('Познавательное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развитие'!#REF!+'Познавательное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разв'!AA10)/27)))))))))))))))))))))))))))</f>
        <v/>
      </c>
      <c r="DI8" s="173" t="str">
        <f>'целевые ориентиры'!CZ9</f>
        <v/>
      </c>
    </row>
    <row r="9" spans="1:150">
      <c r="A9" s="96">
        <f>список!A8</f>
        <v>7</v>
      </c>
      <c r="B9" s="163" t="str">
        <f>IF(список!B8="","",список!B8)</f>
        <v/>
      </c>
      <c r="C9" s="97">
        <f>IF(список!C8="","",список!C8)</f>
        <v>0</v>
      </c>
      <c r="D9" s="81"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E9" s="81"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F9" s="81"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G9" s="81"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H9" s="81"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I9" s="81" t="str">
        <f>IF('Познавательное развитие'!J11="","",IF('Познавательное развитие'!J11=2,"сформирован",IF('Познавательное развитие'!J11=0,"не сформирован", "в стадии формирования")))</f>
        <v/>
      </c>
      <c r="J9" s="81" t="str">
        <f>IF('Познавательное развитие'!K11="","",IF('Познавательное развитие'!K11=2,"сформирован",IF('Познавательное развитие'!K11=0,"не сформирован", "в стадии формирования")))</f>
        <v/>
      </c>
      <c r="K9" s="81" t="str">
        <f>IF('Познавательное развитие'!N11="","",IF('Познавательное развитие'!N11=2,"сформирован",IF('Познавательное развитие'!N11=0,"не сформирован", "в стадии формирования")))</f>
        <v/>
      </c>
      <c r="L9" s="81" t="str">
        <f>IF('Познавательное развитие'!O11="","",IF('Познавательное развитие'!O11=2,"сформирован",IF('Познавательное развитие'!O11=0,"не сформирован", "в стадии формирования")))</f>
        <v/>
      </c>
      <c r="M9" s="81" t="str">
        <f>IF('Познавательное развитие'!U11="","",IF('Познавательное развитие'!U11=2,"сформирован",IF('Познавательное развитие'!U11=0,"не сформирован", "в стадии формирования")))</f>
        <v/>
      </c>
      <c r="N9" s="81" t="str">
        <f>IF('Речевое развитие'!G10="","",IF('Речевое развитие'!G10=2,"сформирован",IF('Речевое развитие'!G10=0,"не сформирован", "в стадии формирования")))</f>
        <v/>
      </c>
      <c r="O9" s="81"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P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9" s="134"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разв'!D11="","",IF('Художественно-эстетическое разв'!#REF!="","",IF('Художественно-эстетическое разв'!#REF!="","",('Социально-коммуникативное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разв'!D11+'Художественно-эстетическое разв'!#REF!+'Художественно-эстетическое разв'!#REF!)/14))))))))))))))</f>
        <v/>
      </c>
      <c r="S9" s="173" t="str">
        <f>'целевые ориентиры'!Q10</f>
        <v/>
      </c>
      <c r="T9" s="173"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9" s="173"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V9" s="173"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W9" s="173"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X9" s="173"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Y9" s="173"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Z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9" s="173"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AB9" s="173" t="str">
        <f>IF('Познавательное развитие'!T11="","",IF('Познавательное развитие'!T11=2,"сформирован",IF('Познавательное развитие'!T11=0,"не сформирован", "в стадии формирования")))</f>
        <v/>
      </c>
      <c r="AC9" s="173" t="str">
        <f>IF('Речевое развитие'!G10="","",IF('Речевое развитие'!G10=2,"сформирован",IF('Речевое развитие'!G10=0,"не сформирован", "в стадии формирования")))</f>
        <v/>
      </c>
      <c r="AD9" s="173"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разви'!#REF!="","",IF('Социально-коммуникативное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разви'!#REF!+'Социально-коммуникативное разви'!U11+'Познавательное развитие'!T11+'Речевое развитие'!G10)/10))))))))))</f>
        <v/>
      </c>
      <c r="AE9" s="173" t="str">
        <f>'целевые ориентиры'!AB10</f>
        <v/>
      </c>
      <c r="AF9" s="173" t="str">
        <f>IF('Социально-коммуникативное разви'!P11="","",IF('Социально-коммуникативное разви'!P11=2,"сформирован",IF('Социально-коммуникативное разви'!P11=0,"не сформирован", "в стадии формирования")))</f>
        <v/>
      </c>
      <c r="AG9" s="173" t="str">
        <f>IF('Познавательное развитие'!P11="","",IF('Познавательное развитие'!P11=2,"сформирован",IF('Познавательное развитие'!P11=0,"не сформирован", "в стадии формирования")))</f>
        <v/>
      </c>
      <c r="AH9" s="173" t="str">
        <f>IF('Речевое развитие'!F10="","",IF('Речевое развитие'!F10=2,"сформирован",IF('Речевое развитие'!GG10=0,"не сформирован", "в стадии формирования")))</f>
        <v/>
      </c>
      <c r="AI9" s="173" t="str">
        <f>IF('Речевое развитие'!G10="","",IF('Речевое развитие'!G10=2,"сформирован",IF('Речевое развитие'!GH10=0,"не сформирован", "в стадии формирования")))</f>
        <v/>
      </c>
      <c r="AJ9" s="173" t="str">
        <f>IF('Речевое развитие'!M10="","",IF('Речевое развитие'!M10=2,"сформирован",IF('Речевое развитие'!M10=0,"не сформирован", "в стадии формирования")))</f>
        <v/>
      </c>
      <c r="AK9" s="173" t="str">
        <f>IF('Речевое развитие'!N10="","",IF('Речевое развитие'!N10=2,"сформирован",IF('Речевое развитие'!N10=0,"не сформирован", "в стадии формирования")))</f>
        <v/>
      </c>
      <c r="AL9" s="173" t="str">
        <f>IF('Художественно-эстетическое разв'!E11="","",IF('Художественно-эстетическое разв'!E11=2,"сформирован",IF('Художественно-эстетическое разв'!E11=0,"не сформирован", "в стадии формирования")))</f>
        <v/>
      </c>
      <c r="AM9" s="173"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AN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9" s="173" t="str">
        <f>IF('Художественно-эстетическое разв'!AB11="","",IF('Художественно-эстетическое разв'!AB11=2,"сформирован",IF('Художественно-эстетическое разв'!AB11=0,"не сформирован", "в стадии формирования")))</f>
        <v/>
      </c>
      <c r="AP9" s="174"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разв'!#REF!="","",IF('Художественно-эстетическое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разв'!#REF!+'Художественно-эстетическое разв'!AB11)/10))))))))))</f>
        <v/>
      </c>
      <c r="AQ9" s="173" t="str">
        <f>'целевые ориентиры'!AM10</f>
        <v/>
      </c>
      <c r="AR9" s="173" t="str">
        <f>'Речевое развитие'!I10</f>
        <v/>
      </c>
      <c r="AS9" s="173" t="str">
        <f>IF('Речевое развитие'!D10="","",IF('Речевое развитие'!D10=2,"сформирован",IF('Речевое развитие'!D10=0,"не сформирован", "в стадии формирования")))</f>
        <v/>
      </c>
      <c r="AT9" s="173" t="e">
        <f>IF('Речевое развитие'!#REF!="","",IF('Речевое развитие'!#REF!=2,"сформирован",IF('Речевое развитие'!#REF!=0,"не сформирован", "в стадии формирования")))</f>
        <v>#REF!</v>
      </c>
      <c r="AU9" s="173" t="str">
        <f>IF('Речевое развитие'!E10="","",IF('Речевое развитие'!E10=2,"сформирован",IF('Речевое развитие'!E10=0,"не сформирован", "в стадии формирования")))</f>
        <v/>
      </c>
      <c r="AV9" s="173" t="str">
        <f>IF('Речевое развитие'!F10="","",IF('Речевое развитие'!F10=2,"сформирован",IF('Речевое развитие'!F10=0,"не сформирован", "в стадии формирования")))</f>
        <v/>
      </c>
      <c r="AW9" s="173" t="str">
        <f>IF('Речевое развитие'!G10="","",IF('Речевое развитие'!G10=2,"сформирован",IF('Речевое развитие'!G10=0,"не сформирован", "в стадии формирования")))</f>
        <v/>
      </c>
      <c r="AX9" s="173"/>
      <c r="AY9" s="173" t="str">
        <f>IF('Речевое развитие'!M10="","",IF('Речевое развитие'!M10=2,"сформирован",IF('Речевое развитие'!M10=0,"не сформирован", "в стадии формирования")))</f>
        <v/>
      </c>
      <c r="AZ9" s="173" t="str">
        <f>IF('Познавательное развитие'!V11="","",IF('Речевое развитие'!D10="","",IF('Речевое развитие'!#REF!="","",IF('Речевое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развитие'!#REF!+'Речевое развитие'!E10+'Речевое развитие'!F10+'Речевое развитие'!G10+'Речевое развитие'!J10+'Речевое развитие'!M10)/8))))))))</f>
        <v/>
      </c>
      <c r="BA9" s="173" t="str">
        <f>'целевые ориентиры'!AV10</f>
        <v/>
      </c>
      <c r="BB9" s="173"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BC9" s="173" t="str">
        <f>IF('Художественно-эстетическое разв'!N11="","",IF('Художественно-эстетическое разв'!N11=2,"сформирован",IF('Художественно-эстетическое разв'!N11=0,"не сформирован", "в стадии формирования")))</f>
        <v/>
      </c>
      <c r="BD9" s="175" t="str">
        <f>IF('Художественно-эстетическое разв'!V11="","",IF('Художественно-эстетическое разв'!V11=2,"сформирован",IF('Художественно-эстетическое разв'!V11=0,"не сформирован", "в стадии формирования")))</f>
        <v/>
      </c>
      <c r="BE9" s="173" t="str">
        <f>IF('Физическое развитие'!D10="","",IF('Физическое развитие'!D10=2,"сформирован",IF('Физическое развитие'!D10=0,"не сформирован", "в стадии формирования")))</f>
        <v/>
      </c>
      <c r="BF9" s="173" t="str">
        <f>IF('Физическое развитие'!E10="","",IF('Физическое развитие'!E10=2,"сформирован",IF('Физическое развитие'!E10=0,"не сформирован", "в стадии формирования")))</f>
        <v/>
      </c>
      <c r="BG9" s="173" t="str">
        <f>IF('Физическое развитие'!F10="","",IF('Физическое развитие'!F10=2,"сформирован",IF('Физическое развитие'!F10=0,"не сформирован", "в стадии формирования")))</f>
        <v/>
      </c>
      <c r="BH9" s="173" t="str">
        <f>IF('Физическое развитие'!G10="","",IF('Физическое развитие'!G10=2,"сформирован",IF('Физическое развитие'!G10=0,"не сформирован", "в стадии формирования")))</f>
        <v/>
      </c>
      <c r="BI9" s="173" t="str">
        <f>IF('Физическое развитие'!H10="","",IF('Физическое развитие'!H10=2,"сформирован",IF('Физическое развитие'!H10=0,"не сформирован", "в стадии формирования")))</f>
        <v/>
      </c>
      <c r="BJ9" s="173" t="e">
        <f>IF('Физическое развитие'!#REF!="","",IF('Физическое развитие'!#REF!=2,"сформирован",IF('Физическое развитие'!#REF!=0,"не сформирован", "в стадии формирования")))</f>
        <v>#REF!</v>
      </c>
      <c r="BK9" s="173" t="str">
        <f>IF('Физическое развитие'!I10="","",IF('Физическое развитие'!I10=2,"сформирован",IF('Физическое развитие'!I10=0,"не сформирован", "в стадии формирования")))</f>
        <v/>
      </c>
      <c r="BL9" s="173" t="str">
        <f>IF('Физическое развитие'!J10="","",IF('Физическое развитие'!J10=2,"сформирован",IF('Физическое развитие'!J10=0,"не сформирован", "в стадии формирования")))</f>
        <v/>
      </c>
      <c r="BM9" s="173" t="str">
        <f>IF('Физическое развитие'!K10="","",IF('Физическое развитие'!K10=2,"сформирован",IF('Физическое развитие'!K10=0,"не сформирован", "в стадии формирования")))</f>
        <v/>
      </c>
      <c r="BN9" s="173" t="str">
        <f>IF('Физическое развитие'!M10="","",IF('Физическое развитие'!M10=2,"сформирован",IF('Физическое развитие'!M10=0,"не сформирован", "в стадии формирования")))</f>
        <v/>
      </c>
      <c r="BO9" s="176"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развитие'!#REF!="","",IF('Физическое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развитие'!#REF!+'Физическое развитие'!I10+'Физическое развитие'!J10+'Физическое развитие'!K10+'Физическое развитие'!M10)/13)))))))))))))</f>
        <v/>
      </c>
      <c r="BP9" s="173" t="str">
        <f>'целевые ориентиры'!BJ10</f>
        <v/>
      </c>
      <c r="BQ9" s="173"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BR9" s="173"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BS9" s="173"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BT9" s="173"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BU9" s="173"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BV9" s="173"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BW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9" s="173"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BY9" s="173"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BZ9" s="173" t="str">
        <f>IF('Физическое развитие'!L10="","",IF('Физическое развитие'!L10=2,"сформирован",IF('Физическое развитие'!L10=0,"не сформирован", "в стадии формирования")))</f>
        <v/>
      </c>
      <c r="CA9" s="173" t="str">
        <f>IF('Физическое развитие'!P10="","",IF('Физическое развитие'!P10=2,"сформирован",IF('Физическое развитие'!P10=0,"не сформирован", "в стадии формирования")))</f>
        <v/>
      </c>
      <c r="CB9" s="173" t="e">
        <f>IF('Физическое развитие'!#REF!="","",IF('Физическое развитие'!#REF!=2,"сформирован",IF('Физическое развитие'!#REF!=0,"не сформирован", "в стадии формирования")))</f>
        <v>#REF!</v>
      </c>
      <c r="CC9" s="173" t="str">
        <f>IF('Физическое развитие'!Q10="","",IF('Физическое развитие'!Q10=2,"сформирован",IF('Физическое развитие'!Q10=0,"не сформирован", "в стадии формирования")))</f>
        <v/>
      </c>
      <c r="CD9" s="173" t="str">
        <f>IF('Физическое развитие'!R10="","",IF('Физическое развитие'!R10=2,"сформирован",IF('Физическое развитие'!R10=0,"не сформирован", "в стадии формирования")))</f>
        <v/>
      </c>
      <c r="CE9" s="173"/>
      <c r="CF9" s="173" t="str">
        <f>'целевые ориентиры'!BX10</f>
        <v/>
      </c>
      <c r="CG9" s="173"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CH9" s="173"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CI9" s="173"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CJ9" s="173"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CK9" s="173" t="str">
        <f>IF('Социально-коммуникативное разви'!AB11="","",IF('Социально-коммуникативное разви'!AB11=2,"сформирован",IF('Социально-коммуникативное разви'!AB11=0,"не сформирован", "в стадии формирования")))</f>
        <v/>
      </c>
      <c r="CL9" s="173" t="str">
        <f>IF('Социально-коммуникативное разви'!AC11="","",IF('Социально-коммуникативное разви'!AC11=2,"сформирован",IF('Социально-коммуникативное разви'!AC11=0,"не сформирован", "в стадии формирования")))</f>
        <v/>
      </c>
      <c r="CM9" s="173"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CN9" s="173" t="str">
        <f>IF('Социально-коммуникативное разви'!AE11="","",IF('Социально-коммуникативное разви'!AE11=2,"сформирован",IF('Социально-коммуникативное разви'!AE11=0,"не сформирован", "в стадии формирования")))</f>
        <v/>
      </c>
      <c r="CO9" s="173" t="str">
        <f>IF('Познавательное развитие'!D11="","",IF('Познавательное развитие'!D11=2,"сформирован",IF('Познавательное развитие'!D11=0,"не сформирован", "в стадии формирования")))</f>
        <v/>
      </c>
      <c r="CP9" s="173" t="str">
        <f>IF('Познавательное развитие'!E11="","",IF('Познавательное развитие'!E11=2,"сформирован",IF('Познавательное развитие'!E11=0,"не сформирован", "в стадии формирования")))</f>
        <v/>
      </c>
      <c r="CQ9" s="173" t="str">
        <f>IF('Познавательное развитие'!F11="","",IF('Познавательное развитие'!F11=2,"сформирован",IF('Познавательное развитие'!F11=0,"не сформирован", "в стадии формирования")))</f>
        <v/>
      </c>
      <c r="CR9" s="173" t="str">
        <f>IF('Познавательное развитие'!I11="","",IF('Познавательное развитие'!I11=2,"сформирован",IF('Познавательное развитие'!I11=0,"не сформирован", "в стадии формирования")))</f>
        <v/>
      </c>
      <c r="CS9" s="173" t="str">
        <f>IF('Познавательное развитие'!K11="","",IF('Познавательное развитие'!K11=2,"сформирован",IF('Познавательное развитие'!K11=0,"не сформирован", "в стадии формирования")))</f>
        <v/>
      </c>
      <c r="CT9" s="173" t="str">
        <f>IF('Познавательное развитие'!S11="","",IF('Познавательное развитие'!S11=2,"сформирован",IF('Познавательное развитие'!S11=0,"не сформирован", "в стадии формирования")))</f>
        <v/>
      </c>
      <c r="CU9" s="173" t="str">
        <f>IF('Познавательное развитие'!U11="","",IF('Познавательное развитие'!U11=2,"сформирован",IF('Познавательное развитие'!U11=0,"не сформирован", "в стадии формирования")))</f>
        <v/>
      </c>
      <c r="CV9" s="173" t="e">
        <f>IF('Познавательное развитие'!#REF!="","",IF('Познавательное развитие'!#REF!=2,"сформирован",IF('Познавательное развитие'!#REF!=0,"не сформирован", "в стадии формирования")))</f>
        <v>#REF!</v>
      </c>
      <c r="CW9" s="173" t="str">
        <f>IF('Познавательное развитие'!Y11="","",IF('Познавательное развитие'!Y11=2,"сформирован",IF('Познавательное развитие'!Y11=0,"не сформирован", "в стадии формирования")))</f>
        <v/>
      </c>
      <c r="CX9" s="173" t="str">
        <f>IF('Познавательное развитие'!Z11="","",IF('Познавательное развитие'!Z11=2,"сформирован",IF('Познавательное развитие'!Z11=0,"не сформирован", "в стадии формирования")))</f>
        <v/>
      </c>
      <c r="CY9" s="173" t="str">
        <f>IF('Познавательное развитие'!AA11="","",IF('Познавательное развитие'!AA11=2,"сформирован",IF('Познавательное развитие'!AA11=0,"не сформирован", "в стадии формирования")))</f>
        <v/>
      </c>
      <c r="CZ9" s="173" t="str">
        <f>IF('Познавательное развитие'!AB11="","",IF('Познавательное развитие'!AB11=2,"сформирован",IF('Познавательное развитие'!AB11=0,"не сформирован", "в стадии формирования")))</f>
        <v/>
      </c>
      <c r="DA9" s="173" t="str">
        <f>IF('Познавательное развитие'!AC11="","",IF('Познавательное развитие'!AC11=2,"сформирован",IF('Познавательное развитие'!AC11=0,"не сформирован", "в стадии формирования")))</f>
        <v/>
      </c>
      <c r="DB9" s="173" t="str">
        <f>IF('Познавательное развитие'!AD11="","",IF('Познавательное развитие'!AD11=2,"сформирован",IF('Познавательное развитие'!AD11=0,"не сформирован", "в стадии формирования")))</f>
        <v/>
      </c>
      <c r="DC9" s="173" t="str">
        <f>IF('Познавательное развитие'!AE11="","",IF('Познавательное развитие'!AE11=2,"сформирован",IF('Познавательное развитие'!AE11=0,"не сформирован", "в стадии формирования")))</f>
        <v/>
      </c>
      <c r="DD9" s="173" t="str">
        <f>IF('Речевое развитие'!J10="","",IF('Речевое развитие'!J10=2,"сформирован",IF('Речевое развитие'!J10=0,"не сформирован", "в стадии формирования")))</f>
        <v/>
      </c>
      <c r="DE9" s="173" t="str">
        <f>IF('Речевое развитие'!K10="","",IF('Речевое развитие'!K10=2,"сформирован",IF('Речевое развитие'!K10=0,"не сформирован", "в стадии формирования")))</f>
        <v/>
      </c>
      <c r="DF9" s="173" t="str">
        <f>IF('Речевое развитие'!L10="","",IF('Речевое развитие'!L10=2,"сформирован",IF('Речевое развитие'!L10=0,"не сформирован", "в стадии формирования")))</f>
        <v/>
      </c>
      <c r="DG9" s="175" t="str">
        <f>IF('Художественно-эстетическое разв'!AA11="","",IF('Художественно-эстетическое разв'!AA11=2,"сформирован",IF('Художественно-эстетическое разв'!AA11=0,"не сформирован", "в стадии формирования")))</f>
        <v/>
      </c>
      <c r="DH9" s="176"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развитие'!#REF!="","",IF('Познавательное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развитие'!#REF!+'Познавательное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разв'!AA11)/27)))))))))))))))))))))))))))</f>
        <v/>
      </c>
      <c r="DI9" s="173" t="str">
        <f>'целевые ориентиры'!CZ10</f>
        <v/>
      </c>
    </row>
    <row r="10" spans="1:150">
      <c r="A10" s="96">
        <f>список!A9</f>
        <v>8</v>
      </c>
      <c r="B10" s="163" t="str">
        <f>IF(список!B9="","",список!B9)</f>
        <v/>
      </c>
      <c r="C10" s="97">
        <f>IF(список!C9="","",список!C9)</f>
        <v>0</v>
      </c>
      <c r="D10" s="81"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E10" s="81"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F10" s="81"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G10" s="81"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H10" s="81"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I10" s="81" t="str">
        <f>IF('Познавательное развитие'!J12="","",IF('Познавательное развитие'!J12=2,"сформирован",IF('Познавательное развитие'!J12=0,"не сформирован", "в стадии формирования")))</f>
        <v/>
      </c>
      <c r="J10" s="81" t="str">
        <f>IF('Познавательное развитие'!K12="","",IF('Познавательное развитие'!K12=2,"сформирован",IF('Познавательное развитие'!K12=0,"не сформирован", "в стадии формирования")))</f>
        <v/>
      </c>
      <c r="K10" s="81" t="str">
        <f>IF('Познавательное развитие'!N12="","",IF('Познавательное развитие'!N12=2,"сформирован",IF('Познавательное развитие'!N12=0,"не сформирован", "в стадии формирования")))</f>
        <v/>
      </c>
      <c r="L10" s="81" t="str">
        <f>IF('Познавательное развитие'!O12="","",IF('Познавательное развитие'!O12=2,"сформирован",IF('Познавательное развитие'!O12=0,"не сформирован", "в стадии формирования")))</f>
        <v/>
      </c>
      <c r="M10" s="81" t="str">
        <f>IF('Познавательное развитие'!U12="","",IF('Познавательное развитие'!U12=2,"сформирован",IF('Познавательное развитие'!U12=0,"не сформирован", "в стадии формирования")))</f>
        <v/>
      </c>
      <c r="N10" s="81" t="str">
        <f>IF('Речевое развитие'!G11="","",IF('Речевое развитие'!G11=2,"сформирован",IF('Речевое развитие'!G11=0,"не сформирован", "в стадии формирования")))</f>
        <v/>
      </c>
      <c r="O10" s="81"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P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0" s="134"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разв'!D12="","",IF('Художественно-эстетическое разв'!#REF!="","",IF('Художественно-эстетическое разв'!#REF!="","",('Социально-коммуникативное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разв'!D12+'Художественно-эстетическое разв'!#REF!+'Художественно-эстетическое разв'!#REF!)/14))))))))))))))</f>
        <v/>
      </c>
      <c r="S10" s="173" t="str">
        <f>'целевые ориентиры'!Q11</f>
        <v/>
      </c>
      <c r="T10" s="173"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0" s="173"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V10" s="173"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W10" s="173"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X10" s="173"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Y10" s="173"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Z1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0" s="173"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AB10" s="173" t="str">
        <f>IF('Познавательное развитие'!T12="","",IF('Познавательное развитие'!T12=2,"сформирован",IF('Познавательное развитие'!T12=0,"не сформирован", "в стадии формирования")))</f>
        <v/>
      </c>
      <c r="AC10" s="173" t="str">
        <f>IF('Речевое развитие'!G11="","",IF('Речевое развитие'!G11=2,"сформирован",IF('Речевое развитие'!G11=0,"не сформирован", "в стадии формирования")))</f>
        <v/>
      </c>
      <c r="AD10" s="173"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разви'!#REF!="","",IF('Социально-коммуникативное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разви'!#REF!+'Социально-коммуникативное разви'!U12+'Познавательное развитие'!T12+'Речевое развитие'!G11)/10))))))))))</f>
        <v/>
      </c>
      <c r="AE10" s="173" t="str">
        <f>'целевые ориентиры'!AB11</f>
        <v/>
      </c>
      <c r="AF10" s="173" t="str">
        <f>IF('Социально-коммуникативное разви'!P12="","",IF('Социально-коммуникативное разви'!P12=2,"сформирован",IF('Социально-коммуникативное разви'!P12=0,"не сформирован", "в стадии формирования")))</f>
        <v/>
      </c>
      <c r="AG10" s="173" t="str">
        <f>IF('Познавательное развитие'!P12="","",IF('Познавательное развитие'!P12=2,"сформирован",IF('Познавательное развитие'!P12=0,"не сформирован", "в стадии формирования")))</f>
        <v/>
      </c>
      <c r="AH10" s="173" t="str">
        <f>IF('Речевое развитие'!F11="","",IF('Речевое развитие'!F11=2,"сформирован",IF('Речевое развитие'!GG11=0,"не сформирован", "в стадии формирования")))</f>
        <v/>
      </c>
      <c r="AI10" s="173" t="str">
        <f>IF('Речевое развитие'!G11="","",IF('Речевое развитие'!G11=2,"сформирован",IF('Речевое развитие'!GH11=0,"не сформирован", "в стадии формирования")))</f>
        <v/>
      </c>
      <c r="AJ10" s="173" t="str">
        <f>IF('Речевое развитие'!M11="","",IF('Речевое развитие'!M11=2,"сформирован",IF('Речевое развитие'!M11=0,"не сформирован", "в стадии формирования")))</f>
        <v/>
      </c>
      <c r="AK10" s="173" t="str">
        <f>IF('Речевое развитие'!N11="","",IF('Речевое развитие'!N11=2,"сформирован",IF('Речевое развитие'!N11=0,"не сформирован", "в стадии формирования")))</f>
        <v/>
      </c>
      <c r="AL10" s="173" t="str">
        <f>IF('Художественно-эстетическое разв'!E12="","",IF('Художественно-эстетическое разв'!E12=2,"сформирован",IF('Художественно-эстетическое разв'!E12=0,"не сформирован", "в стадии формирования")))</f>
        <v/>
      </c>
      <c r="AM10" s="173"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AN1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0" s="173" t="str">
        <f>IF('Художественно-эстетическое разв'!AB12="","",IF('Художественно-эстетическое разв'!AB12=2,"сформирован",IF('Художественно-эстетическое разв'!AB12=0,"не сформирован", "в стадии формирования")))</f>
        <v/>
      </c>
      <c r="AP10" s="174"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разв'!#REF!="","",IF('Художественно-эстетическое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разв'!#REF!+'Художественно-эстетическое разв'!AB12)/10))))))))))</f>
        <v/>
      </c>
      <c r="AQ10" s="173" t="str">
        <f>'целевые ориентиры'!AM11</f>
        <v/>
      </c>
      <c r="AR10" s="173" t="str">
        <f>'Речевое развитие'!I11</f>
        <v/>
      </c>
      <c r="AS10" s="173" t="str">
        <f>IF('Речевое развитие'!D11="","",IF('Речевое развитие'!D11=2,"сформирован",IF('Речевое развитие'!D11=0,"не сформирован", "в стадии формирования")))</f>
        <v/>
      </c>
      <c r="AT10" s="173" t="e">
        <f>IF('Речевое развитие'!#REF!="","",IF('Речевое развитие'!#REF!=2,"сформирован",IF('Речевое развитие'!#REF!=0,"не сформирован", "в стадии формирования")))</f>
        <v>#REF!</v>
      </c>
      <c r="AU10" s="173" t="str">
        <f>IF('Речевое развитие'!E11="","",IF('Речевое развитие'!E11=2,"сформирован",IF('Речевое развитие'!E11=0,"не сформирован", "в стадии формирования")))</f>
        <v/>
      </c>
      <c r="AV10" s="173" t="str">
        <f>IF('Речевое развитие'!F11="","",IF('Речевое развитие'!F11=2,"сформирован",IF('Речевое развитие'!F11=0,"не сформирован", "в стадии формирования")))</f>
        <v/>
      </c>
      <c r="AW10" s="173" t="str">
        <f>IF('Речевое развитие'!G11="","",IF('Речевое развитие'!G11=2,"сформирован",IF('Речевое развитие'!G11=0,"не сформирован", "в стадии формирования")))</f>
        <v/>
      </c>
      <c r="AX10" s="173"/>
      <c r="AY10" s="173" t="str">
        <f>IF('Речевое развитие'!M11="","",IF('Речевое развитие'!M11=2,"сформирован",IF('Речевое развитие'!M11=0,"не сформирован", "в стадии формирования")))</f>
        <v/>
      </c>
      <c r="AZ10" s="173" t="str">
        <f>IF('Познавательное развитие'!V12="","",IF('Речевое развитие'!D11="","",IF('Речевое развитие'!#REF!="","",IF('Речевое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развитие'!#REF!+'Речевое развитие'!E11+'Речевое развитие'!F11+'Речевое развитие'!G11+'Речевое развитие'!J11+'Речевое развитие'!M11)/8))))))))</f>
        <v/>
      </c>
      <c r="BA10" s="173" t="str">
        <f>'целевые ориентиры'!AV11</f>
        <v/>
      </c>
      <c r="BB10" s="173"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BC10" s="173" t="str">
        <f>IF('Художественно-эстетическое разв'!N12="","",IF('Художественно-эстетическое разв'!N12=2,"сформирован",IF('Художественно-эстетическое разв'!N12=0,"не сформирован", "в стадии формирования")))</f>
        <v/>
      </c>
      <c r="BD10" s="175" t="str">
        <f>IF('Художественно-эстетическое разв'!V12="","",IF('Художественно-эстетическое разв'!V12=2,"сформирован",IF('Художественно-эстетическое разв'!V12=0,"не сформирован", "в стадии формирования")))</f>
        <v/>
      </c>
      <c r="BE10" s="173" t="str">
        <f>IF('Физическое развитие'!D11="","",IF('Физическое развитие'!D11=2,"сформирован",IF('Физическое развитие'!D11=0,"не сформирован", "в стадии формирования")))</f>
        <v/>
      </c>
      <c r="BF10" s="173" t="str">
        <f>IF('Физическое развитие'!E11="","",IF('Физическое развитие'!E11=2,"сформирован",IF('Физическое развитие'!E11=0,"не сформирован", "в стадии формирования")))</f>
        <v/>
      </c>
      <c r="BG10" s="173" t="str">
        <f>IF('Физическое развитие'!F11="","",IF('Физическое развитие'!F11=2,"сформирован",IF('Физическое развитие'!F11=0,"не сформирован", "в стадии формирования")))</f>
        <v/>
      </c>
      <c r="BH10" s="173" t="str">
        <f>IF('Физическое развитие'!G11="","",IF('Физическое развитие'!G11=2,"сформирован",IF('Физическое развитие'!G11=0,"не сформирован", "в стадии формирования")))</f>
        <v/>
      </c>
      <c r="BI10" s="173" t="str">
        <f>IF('Физическое развитие'!H11="","",IF('Физическое развитие'!H11=2,"сформирован",IF('Физическое развитие'!H11=0,"не сформирован", "в стадии формирования")))</f>
        <v/>
      </c>
      <c r="BJ10" s="173" t="e">
        <f>IF('Физическое развитие'!#REF!="","",IF('Физическое развитие'!#REF!=2,"сформирован",IF('Физическое развитие'!#REF!=0,"не сформирован", "в стадии формирования")))</f>
        <v>#REF!</v>
      </c>
      <c r="BK10" s="173" t="str">
        <f>IF('Физическое развитие'!I11="","",IF('Физическое развитие'!I11=2,"сформирован",IF('Физическое развитие'!I11=0,"не сформирован", "в стадии формирования")))</f>
        <v/>
      </c>
      <c r="BL10" s="173" t="str">
        <f>IF('Физическое развитие'!J11="","",IF('Физическое развитие'!J11=2,"сформирован",IF('Физическое развитие'!J11=0,"не сформирован", "в стадии формирования")))</f>
        <v/>
      </c>
      <c r="BM10" s="173" t="str">
        <f>IF('Физическое развитие'!K11="","",IF('Физическое развитие'!K11=2,"сформирован",IF('Физическое развитие'!K11=0,"не сформирован", "в стадии формирования")))</f>
        <v/>
      </c>
      <c r="BN10" s="173" t="str">
        <f>IF('Физическое развитие'!M11="","",IF('Физическое развитие'!M11=2,"сформирован",IF('Физическое развитие'!M11=0,"не сформирован", "в стадии формирования")))</f>
        <v/>
      </c>
      <c r="BO10" s="176"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развитие'!#REF!="","",IF('Физическое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развитие'!#REF!+'Физическое развитие'!I11+'Физическое развитие'!J11+'Физическое развитие'!K11+'Физическое развитие'!M11)/13)))))))))))))</f>
        <v/>
      </c>
      <c r="BP10" s="173" t="str">
        <f>'целевые ориентиры'!BJ11</f>
        <v/>
      </c>
      <c r="BQ10" s="173"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BR10" s="173"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BS10" s="173"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BT10" s="173"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BU10" s="173"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BV10" s="173"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BW1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0" s="173"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BY10" s="173"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BZ10" s="173" t="str">
        <f>IF('Физическое развитие'!L11="","",IF('Физическое развитие'!L11=2,"сформирован",IF('Физическое развитие'!L11=0,"не сформирован", "в стадии формирования")))</f>
        <v/>
      </c>
      <c r="CA10" s="173" t="str">
        <f>IF('Физическое развитие'!P11="","",IF('Физическое развитие'!P11=2,"сформирован",IF('Физическое развитие'!P11=0,"не сформирован", "в стадии формирования")))</f>
        <v/>
      </c>
      <c r="CB10" s="173" t="e">
        <f>IF('Физическое развитие'!#REF!="","",IF('Физическое развитие'!#REF!=2,"сформирован",IF('Физическое развитие'!#REF!=0,"не сформирован", "в стадии формирования")))</f>
        <v>#REF!</v>
      </c>
      <c r="CC10" s="173" t="str">
        <f>IF('Физическое развитие'!Q11="","",IF('Физическое развитие'!Q11=2,"сформирован",IF('Физическое развитие'!Q11=0,"не сформирован", "в стадии формирования")))</f>
        <v/>
      </c>
      <c r="CD10" s="173" t="str">
        <f>IF('Физическое развитие'!R11="","",IF('Физическое развитие'!R11=2,"сформирован",IF('Физическое развитие'!R11=0,"не сформирован", "в стадии формирования")))</f>
        <v/>
      </c>
      <c r="CE10" s="173"/>
      <c r="CF10" s="173" t="str">
        <f>'целевые ориентиры'!BX11</f>
        <v/>
      </c>
      <c r="CG10" s="173"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CH10" s="173"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CI10" s="173"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CJ10" s="173"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CK10" s="173" t="str">
        <f>IF('Социально-коммуникативное разви'!AB12="","",IF('Социально-коммуникативное разви'!AB12=2,"сформирован",IF('Социально-коммуникативное разви'!AB12=0,"не сформирован", "в стадии формирования")))</f>
        <v/>
      </c>
      <c r="CL10" s="173" t="str">
        <f>IF('Социально-коммуникативное разви'!AC12="","",IF('Социально-коммуникативное разви'!AC12=2,"сформирован",IF('Социально-коммуникативное разви'!AC12=0,"не сформирован", "в стадии формирования")))</f>
        <v/>
      </c>
      <c r="CM10" s="173"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CN10" s="173" t="str">
        <f>IF('Социально-коммуникативное разви'!AE12="","",IF('Социально-коммуникативное разви'!AE12=2,"сформирован",IF('Социально-коммуникативное разви'!AE12=0,"не сформирован", "в стадии формирования")))</f>
        <v/>
      </c>
      <c r="CO10" s="173" t="str">
        <f>IF('Познавательное развитие'!D12="","",IF('Познавательное развитие'!D12=2,"сформирован",IF('Познавательное развитие'!D12=0,"не сформирован", "в стадии формирования")))</f>
        <v/>
      </c>
      <c r="CP10" s="173" t="str">
        <f>IF('Познавательное развитие'!E12="","",IF('Познавательное развитие'!E12=2,"сформирован",IF('Познавательное развитие'!E12=0,"не сформирован", "в стадии формирования")))</f>
        <v/>
      </c>
      <c r="CQ10" s="173" t="str">
        <f>IF('Познавательное развитие'!F12="","",IF('Познавательное развитие'!F12=2,"сформирован",IF('Познавательное развитие'!F12=0,"не сформирован", "в стадии формирования")))</f>
        <v/>
      </c>
      <c r="CR10" s="173" t="str">
        <f>IF('Познавательное развитие'!I12="","",IF('Познавательное развитие'!I12=2,"сформирован",IF('Познавательное развитие'!I12=0,"не сформирован", "в стадии формирования")))</f>
        <v/>
      </c>
      <c r="CS10" s="173" t="str">
        <f>IF('Познавательное развитие'!K12="","",IF('Познавательное развитие'!K12=2,"сформирован",IF('Познавательное развитие'!K12=0,"не сформирован", "в стадии формирования")))</f>
        <v/>
      </c>
      <c r="CT10" s="173" t="str">
        <f>IF('Познавательное развитие'!S12="","",IF('Познавательное развитие'!S12=2,"сформирован",IF('Познавательное развитие'!S12=0,"не сформирован", "в стадии формирования")))</f>
        <v/>
      </c>
      <c r="CU10" s="173" t="str">
        <f>IF('Познавательное развитие'!U12="","",IF('Познавательное развитие'!U12=2,"сформирован",IF('Познавательное развитие'!U12=0,"не сформирован", "в стадии формирования")))</f>
        <v/>
      </c>
      <c r="CV10" s="173" t="e">
        <f>IF('Познавательное развитие'!#REF!="","",IF('Познавательное развитие'!#REF!=2,"сформирован",IF('Познавательное развитие'!#REF!=0,"не сформирован", "в стадии формирования")))</f>
        <v>#REF!</v>
      </c>
      <c r="CW10" s="173" t="str">
        <f>IF('Познавательное развитие'!Y12="","",IF('Познавательное развитие'!Y12=2,"сформирован",IF('Познавательное развитие'!Y12=0,"не сформирован", "в стадии формирования")))</f>
        <v/>
      </c>
      <c r="CX10" s="173" t="str">
        <f>IF('Познавательное развитие'!Z12="","",IF('Познавательное развитие'!Z12=2,"сформирован",IF('Познавательное развитие'!Z12=0,"не сформирован", "в стадии формирования")))</f>
        <v/>
      </c>
      <c r="CY10" s="173" t="str">
        <f>IF('Познавательное развитие'!AA12="","",IF('Познавательное развитие'!AA12=2,"сформирован",IF('Познавательное развитие'!AA12=0,"не сформирован", "в стадии формирования")))</f>
        <v/>
      </c>
      <c r="CZ10" s="173" t="str">
        <f>IF('Познавательное развитие'!AB12="","",IF('Познавательное развитие'!AB12=2,"сформирован",IF('Познавательное развитие'!AB12=0,"не сформирован", "в стадии формирования")))</f>
        <v/>
      </c>
      <c r="DA10" s="173" t="str">
        <f>IF('Познавательное развитие'!AC12="","",IF('Познавательное развитие'!AC12=2,"сформирован",IF('Познавательное развитие'!AC12=0,"не сформирован", "в стадии формирования")))</f>
        <v/>
      </c>
      <c r="DB10" s="173" t="str">
        <f>IF('Познавательное развитие'!AD12="","",IF('Познавательное развитие'!AD12=2,"сформирован",IF('Познавательное развитие'!AD12=0,"не сформирован", "в стадии формирования")))</f>
        <v/>
      </c>
      <c r="DC10" s="173" t="str">
        <f>IF('Познавательное развитие'!AE12="","",IF('Познавательное развитие'!AE12=2,"сформирован",IF('Познавательное развитие'!AE12=0,"не сформирован", "в стадии формирования")))</f>
        <v/>
      </c>
      <c r="DD10" s="173" t="str">
        <f>IF('Речевое развитие'!J11="","",IF('Речевое развитие'!J11=2,"сформирован",IF('Речевое развитие'!J11=0,"не сформирован", "в стадии формирования")))</f>
        <v/>
      </c>
      <c r="DE10" s="173" t="str">
        <f>IF('Речевое развитие'!K11="","",IF('Речевое развитие'!K11=2,"сформирован",IF('Речевое развитие'!K11=0,"не сформирован", "в стадии формирования")))</f>
        <v/>
      </c>
      <c r="DF10" s="173" t="str">
        <f>IF('Речевое развитие'!L11="","",IF('Речевое развитие'!L11=2,"сформирован",IF('Речевое развитие'!L11=0,"не сформирован", "в стадии формирования")))</f>
        <v/>
      </c>
      <c r="DG10" s="175" t="str">
        <f>IF('Художественно-эстетическое разв'!AA12="","",IF('Художественно-эстетическое разв'!AA12=2,"сформирован",IF('Художественно-эстетическое разв'!AA12=0,"не сформирован", "в стадии формирования")))</f>
        <v/>
      </c>
      <c r="DH10" s="176"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развитие'!#REF!="","",IF('Познавательное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развитие'!#REF!+'Познавательное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разв'!AA12)/27)))))))))))))))))))))))))))</f>
        <v/>
      </c>
      <c r="DI10" s="173" t="str">
        <f>'целевые ориентиры'!CZ11</f>
        <v/>
      </c>
    </row>
    <row r="11" spans="1:150">
      <c r="A11" s="96">
        <f>список!A10</f>
        <v>9</v>
      </c>
      <c r="B11" s="163" t="str">
        <f>IF(список!B10="","",список!B10)</f>
        <v/>
      </c>
      <c r="C11" s="97">
        <f>IF(список!C10="","",список!C10)</f>
        <v>0</v>
      </c>
      <c r="D11" s="81"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E11" s="81"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F11" s="81"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G11" s="81"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H11" s="81"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I11" s="81" t="str">
        <f>IF('Познавательное развитие'!J13="","",IF('Познавательное развитие'!J13=2,"сформирован",IF('Познавательное развитие'!J13=0,"не сформирован", "в стадии формирования")))</f>
        <v/>
      </c>
      <c r="J11" s="81" t="str">
        <f>IF('Познавательное развитие'!K13="","",IF('Познавательное развитие'!K13=2,"сформирован",IF('Познавательное развитие'!K13=0,"не сформирован", "в стадии формирования")))</f>
        <v/>
      </c>
      <c r="K11" s="81" t="str">
        <f>IF('Познавательное развитие'!N13="","",IF('Познавательное развитие'!N13=2,"сформирован",IF('Познавательное развитие'!N13=0,"не сформирован", "в стадии формирования")))</f>
        <v/>
      </c>
      <c r="L11" s="81" t="str">
        <f>IF('Познавательное развитие'!O13="","",IF('Познавательное развитие'!O13=2,"сформирован",IF('Познавательное развитие'!O13=0,"не сформирован", "в стадии формирования")))</f>
        <v/>
      </c>
      <c r="M11" s="81" t="str">
        <f>IF('Познавательное развитие'!U13="","",IF('Познавательное развитие'!U13=2,"сформирован",IF('Познавательное развитие'!U13=0,"не сформирован", "в стадии формирования")))</f>
        <v/>
      </c>
      <c r="N11" s="81" t="str">
        <f>IF('Речевое развитие'!G12="","",IF('Речевое развитие'!G12=2,"сформирован",IF('Речевое развитие'!G12=0,"не сформирован", "в стадии формирования")))</f>
        <v/>
      </c>
      <c r="O11" s="81"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P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1" s="134"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разв'!D13="","",IF('Художественно-эстетическое разв'!#REF!="","",IF('Художественно-эстетическое разв'!#REF!="","",('Социально-коммуникативное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разв'!D13+'Художественно-эстетическое разв'!#REF!+'Художественно-эстетическое разв'!#REF!)/14))))))))))))))</f>
        <v/>
      </c>
      <c r="S11" s="173" t="str">
        <f>'целевые ориентиры'!Q12</f>
        <v/>
      </c>
      <c r="T11" s="173"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1" s="173"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V11" s="173"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W11" s="173"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X11" s="173"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Y11" s="173"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Z1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1" s="173"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AB11" s="173" t="str">
        <f>IF('Познавательное развитие'!T13="","",IF('Познавательное развитие'!T13=2,"сформирован",IF('Познавательное развитие'!T13=0,"не сформирован", "в стадии формирования")))</f>
        <v/>
      </c>
      <c r="AC11" s="173" t="str">
        <f>IF('Речевое развитие'!G12="","",IF('Речевое развитие'!G12=2,"сформирован",IF('Речевое развитие'!G12=0,"не сформирован", "в стадии формирования")))</f>
        <v/>
      </c>
      <c r="AD11" s="173"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разви'!#REF!="","",IF('Социально-коммуникативное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разви'!#REF!+'Социально-коммуникативное разви'!U13+'Познавательное развитие'!T13+'Речевое развитие'!G12)/10))))))))))</f>
        <v/>
      </c>
      <c r="AE11" s="173" t="str">
        <f>'целевые ориентиры'!AB12</f>
        <v/>
      </c>
      <c r="AF11" s="173" t="str">
        <f>IF('Социально-коммуникативное разви'!P13="","",IF('Социально-коммуникативное разви'!P13=2,"сформирован",IF('Социально-коммуникативное разви'!P13=0,"не сформирован", "в стадии формирования")))</f>
        <v/>
      </c>
      <c r="AG11" s="173" t="str">
        <f>IF('Познавательное развитие'!P13="","",IF('Познавательное развитие'!P13=2,"сформирован",IF('Познавательное развитие'!P13=0,"не сформирован", "в стадии формирования")))</f>
        <v/>
      </c>
      <c r="AH11" s="173" t="str">
        <f>IF('Речевое развитие'!F12="","",IF('Речевое развитие'!F12=2,"сформирован",IF('Речевое развитие'!GG12=0,"не сформирован", "в стадии формирования")))</f>
        <v/>
      </c>
      <c r="AI11" s="173" t="str">
        <f>IF('Речевое развитие'!G12="","",IF('Речевое развитие'!G12=2,"сформирован",IF('Речевое развитие'!GH12=0,"не сформирован", "в стадии формирования")))</f>
        <v/>
      </c>
      <c r="AJ11" s="173" t="str">
        <f>IF('Речевое развитие'!M12="","",IF('Речевое развитие'!M12=2,"сформирован",IF('Речевое развитие'!M12=0,"не сформирован", "в стадии формирования")))</f>
        <v/>
      </c>
      <c r="AK11" s="173" t="str">
        <f>IF('Речевое развитие'!N12="","",IF('Речевое развитие'!N12=2,"сформирован",IF('Речевое развитие'!N12=0,"не сформирован", "в стадии формирования")))</f>
        <v/>
      </c>
      <c r="AL11" s="173" t="str">
        <f>IF('Художественно-эстетическое разв'!E13="","",IF('Художественно-эстетическое разв'!E13=2,"сформирован",IF('Художественно-эстетическое разв'!E13=0,"не сформирован", "в стадии формирования")))</f>
        <v/>
      </c>
      <c r="AM11" s="173"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AN1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1" s="173" t="str">
        <f>IF('Художественно-эстетическое разв'!AB13="","",IF('Художественно-эстетическое разв'!AB13=2,"сформирован",IF('Художественно-эстетическое разв'!AB13=0,"не сформирован", "в стадии формирования")))</f>
        <v/>
      </c>
      <c r="AP11" s="174"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разв'!#REF!="","",IF('Художественно-эстетическое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разв'!#REF!+'Художественно-эстетическое разв'!AB13)/10))))))))))</f>
        <v/>
      </c>
      <c r="AQ11" s="173" t="str">
        <f>'целевые ориентиры'!AM12</f>
        <v/>
      </c>
      <c r="AR11" s="173" t="str">
        <f>'Речевое развитие'!I12</f>
        <v/>
      </c>
      <c r="AS11" s="173" t="str">
        <f>IF('Речевое развитие'!D12="","",IF('Речевое развитие'!D12=2,"сформирован",IF('Речевое развитие'!D12=0,"не сформирован", "в стадии формирования")))</f>
        <v/>
      </c>
      <c r="AT11" s="173" t="e">
        <f>IF('Речевое развитие'!#REF!="","",IF('Речевое развитие'!#REF!=2,"сформирован",IF('Речевое развитие'!#REF!=0,"не сформирован", "в стадии формирования")))</f>
        <v>#REF!</v>
      </c>
      <c r="AU11" s="173" t="str">
        <f>IF('Речевое развитие'!E12="","",IF('Речевое развитие'!E12=2,"сформирован",IF('Речевое развитие'!E12=0,"не сформирован", "в стадии формирования")))</f>
        <v/>
      </c>
      <c r="AV11" s="173" t="str">
        <f>IF('Речевое развитие'!F12="","",IF('Речевое развитие'!F12=2,"сформирован",IF('Речевое развитие'!F12=0,"не сформирован", "в стадии формирования")))</f>
        <v/>
      </c>
      <c r="AW11" s="173" t="str">
        <f>IF('Речевое развитие'!G12="","",IF('Речевое развитие'!G12=2,"сформирован",IF('Речевое развитие'!G12=0,"не сформирован", "в стадии формирования")))</f>
        <v/>
      </c>
      <c r="AX11" s="173"/>
      <c r="AY11" s="173" t="str">
        <f>IF('Речевое развитие'!M12="","",IF('Речевое развитие'!M12=2,"сформирован",IF('Речевое развитие'!M12=0,"не сформирован", "в стадии формирования")))</f>
        <v/>
      </c>
      <c r="AZ11" s="173" t="str">
        <f>IF('Познавательное развитие'!V13="","",IF('Речевое развитие'!D12="","",IF('Речевое развитие'!#REF!="","",IF('Речевое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развитие'!#REF!+'Речевое развитие'!E12+'Речевое развитие'!F12+'Речевое развитие'!G12+'Речевое развитие'!J12+'Речевое развитие'!M12)/8))))))))</f>
        <v/>
      </c>
      <c r="BA11" s="173" t="str">
        <f>'целевые ориентиры'!AV12</f>
        <v/>
      </c>
      <c r="BB11" s="173"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BC11" s="173" t="str">
        <f>IF('Художественно-эстетическое разв'!N13="","",IF('Художественно-эстетическое разв'!N13=2,"сформирован",IF('Художественно-эстетическое разв'!N13=0,"не сформирован", "в стадии формирования")))</f>
        <v/>
      </c>
      <c r="BD11" s="175" t="str">
        <f>IF('Художественно-эстетическое разв'!V13="","",IF('Художественно-эстетическое разв'!V13=2,"сформирован",IF('Художественно-эстетическое разв'!V13=0,"не сформирован", "в стадии формирования")))</f>
        <v/>
      </c>
      <c r="BE11" s="173" t="str">
        <f>IF('Физическое развитие'!D12="","",IF('Физическое развитие'!D12=2,"сформирован",IF('Физическое развитие'!D12=0,"не сформирован", "в стадии формирования")))</f>
        <v/>
      </c>
      <c r="BF11" s="173" t="str">
        <f>IF('Физическое развитие'!E12="","",IF('Физическое развитие'!E12=2,"сформирован",IF('Физическое развитие'!E12=0,"не сформирован", "в стадии формирования")))</f>
        <v/>
      </c>
      <c r="BG11" s="173" t="str">
        <f>IF('Физическое развитие'!F12="","",IF('Физическое развитие'!F12=2,"сформирован",IF('Физическое развитие'!F12=0,"не сформирован", "в стадии формирования")))</f>
        <v/>
      </c>
      <c r="BH11" s="173" t="str">
        <f>IF('Физическое развитие'!G12="","",IF('Физическое развитие'!G12=2,"сформирован",IF('Физическое развитие'!G12=0,"не сформирован", "в стадии формирования")))</f>
        <v/>
      </c>
      <c r="BI11" s="173" t="str">
        <f>IF('Физическое развитие'!H12="","",IF('Физическое развитие'!H12=2,"сформирован",IF('Физическое развитие'!H12=0,"не сформирован", "в стадии формирования")))</f>
        <v/>
      </c>
      <c r="BJ11" s="173" t="e">
        <f>IF('Физическое развитие'!#REF!="","",IF('Физическое развитие'!#REF!=2,"сформирован",IF('Физическое развитие'!#REF!=0,"не сформирован", "в стадии формирования")))</f>
        <v>#REF!</v>
      </c>
      <c r="BK11" s="173" t="str">
        <f>IF('Физическое развитие'!I12="","",IF('Физическое развитие'!I12=2,"сформирован",IF('Физическое развитие'!I12=0,"не сформирован", "в стадии формирования")))</f>
        <v/>
      </c>
      <c r="BL11" s="173" t="str">
        <f>IF('Физическое развитие'!J12="","",IF('Физическое развитие'!J12=2,"сформирован",IF('Физическое развитие'!J12=0,"не сформирован", "в стадии формирования")))</f>
        <v/>
      </c>
      <c r="BM11" s="173" t="str">
        <f>IF('Физическое развитие'!K12="","",IF('Физическое развитие'!K12=2,"сформирован",IF('Физическое развитие'!K12=0,"не сформирован", "в стадии формирования")))</f>
        <v/>
      </c>
      <c r="BN11" s="173" t="str">
        <f>IF('Физическое развитие'!M12="","",IF('Физическое развитие'!M12=2,"сформирован",IF('Физическое развитие'!M12=0,"не сформирован", "в стадии формирования")))</f>
        <v/>
      </c>
      <c r="BO11" s="176"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развитие'!#REF!="","",IF('Физическое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развитие'!#REF!+'Физическое развитие'!I12+'Физическое развитие'!J12+'Физическое развитие'!K12+'Физическое развитие'!M12)/13)))))))))))))</f>
        <v/>
      </c>
      <c r="BP11" s="173" t="str">
        <f>'целевые ориентиры'!BJ12</f>
        <v/>
      </c>
      <c r="BQ11" s="173"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BR11" s="173"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BS11" s="173"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BT11" s="173"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BU11" s="173"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BV11" s="173"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BW1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1" s="173"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BY11" s="173"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BZ11" s="173" t="str">
        <f>IF('Физическое развитие'!L12="","",IF('Физическое развитие'!L12=2,"сформирован",IF('Физическое развитие'!L12=0,"не сформирован", "в стадии формирования")))</f>
        <v/>
      </c>
      <c r="CA11" s="173" t="str">
        <f>IF('Физическое развитие'!P12="","",IF('Физическое развитие'!P12=2,"сформирован",IF('Физическое развитие'!P12=0,"не сформирован", "в стадии формирования")))</f>
        <v/>
      </c>
      <c r="CB11" s="173" t="e">
        <f>IF('Физическое развитие'!#REF!="","",IF('Физическое развитие'!#REF!=2,"сформирован",IF('Физическое развитие'!#REF!=0,"не сформирован", "в стадии формирования")))</f>
        <v>#REF!</v>
      </c>
      <c r="CC11" s="173" t="str">
        <f>IF('Физическое развитие'!Q12="","",IF('Физическое развитие'!Q12=2,"сформирован",IF('Физическое развитие'!Q12=0,"не сформирован", "в стадии формирования")))</f>
        <v/>
      </c>
      <c r="CD11" s="173" t="str">
        <f>IF('Физическое развитие'!R12="","",IF('Физическое развитие'!R12=2,"сформирован",IF('Физическое развитие'!R12=0,"не сформирован", "в стадии формирования")))</f>
        <v/>
      </c>
      <c r="CE11" s="173"/>
      <c r="CF11" s="173" t="str">
        <f>'целевые ориентиры'!BX12</f>
        <v/>
      </c>
      <c r="CG11" s="173"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CH11" s="173"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CI11" s="173"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CJ11" s="173"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CK11" s="173" t="str">
        <f>IF('Социально-коммуникативное разви'!AB13="","",IF('Социально-коммуникативное разви'!AB13=2,"сформирован",IF('Социально-коммуникативное разви'!AB13=0,"не сформирован", "в стадии формирования")))</f>
        <v/>
      </c>
      <c r="CL11" s="173" t="str">
        <f>IF('Социально-коммуникативное разви'!AC13="","",IF('Социально-коммуникативное разви'!AC13=2,"сформирован",IF('Социально-коммуникативное разви'!AC13=0,"не сформирован", "в стадии формирования")))</f>
        <v/>
      </c>
      <c r="CM11" s="173"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CN11" s="173" t="str">
        <f>IF('Социально-коммуникативное разви'!AE13="","",IF('Социально-коммуникативное разви'!AE13=2,"сформирован",IF('Социально-коммуникативное разви'!AE13=0,"не сформирован", "в стадии формирования")))</f>
        <v/>
      </c>
      <c r="CO11" s="173" t="str">
        <f>IF('Познавательное развитие'!D13="","",IF('Познавательное развитие'!D13=2,"сформирован",IF('Познавательное развитие'!D13=0,"не сформирован", "в стадии формирования")))</f>
        <v/>
      </c>
      <c r="CP11" s="173" t="str">
        <f>IF('Познавательное развитие'!E13="","",IF('Познавательное развитие'!E13=2,"сформирован",IF('Познавательное развитие'!E13=0,"не сформирован", "в стадии формирования")))</f>
        <v/>
      </c>
      <c r="CQ11" s="173" t="str">
        <f>IF('Познавательное развитие'!F13="","",IF('Познавательное развитие'!F13=2,"сформирован",IF('Познавательное развитие'!F13=0,"не сформирован", "в стадии формирования")))</f>
        <v/>
      </c>
      <c r="CR11" s="173" t="str">
        <f>IF('Познавательное развитие'!I13="","",IF('Познавательное развитие'!I13=2,"сформирован",IF('Познавательное развитие'!I13=0,"не сформирован", "в стадии формирования")))</f>
        <v/>
      </c>
      <c r="CS11" s="173" t="str">
        <f>IF('Познавательное развитие'!K13="","",IF('Познавательное развитие'!K13=2,"сформирован",IF('Познавательное развитие'!K13=0,"не сформирован", "в стадии формирования")))</f>
        <v/>
      </c>
      <c r="CT11" s="173" t="str">
        <f>IF('Познавательное развитие'!S13="","",IF('Познавательное развитие'!S13=2,"сформирован",IF('Познавательное развитие'!S13=0,"не сформирован", "в стадии формирования")))</f>
        <v/>
      </c>
      <c r="CU11" s="173" t="str">
        <f>IF('Познавательное развитие'!U13="","",IF('Познавательное развитие'!U13=2,"сформирован",IF('Познавательное развитие'!U13=0,"не сформирован", "в стадии формирования")))</f>
        <v/>
      </c>
      <c r="CV11" s="173" t="e">
        <f>IF('Познавательное развитие'!#REF!="","",IF('Познавательное развитие'!#REF!=2,"сформирован",IF('Познавательное развитие'!#REF!=0,"не сформирован", "в стадии формирования")))</f>
        <v>#REF!</v>
      </c>
      <c r="CW11" s="173" t="str">
        <f>IF('Познавательное развитие'!Y13="","",IF('Познавательное развитие'!Y13=2,"сформирован",IF('Познавательное развитие'!Y13=0,"не сформирован", "в стадии формирования")))</f>
        <v/>
      </c>
      <c r="CX11" s="173" t="str">
        <f>IF('Познавательное развитие'!Z13="","",IF('Познавательное развитие'!Z13=2,"сформирован",IF('Познавательное развитие'!Z13=0,"не сформирован", "в стадии формирования")))</f>
        <v/>
      </c>
      <c r="CY11" s="173" t="str">
        <f>IF('Познавательное развитие'!AA13="","",IF('Познавательное развитие'!AA13=2,"сформирован",IF('Познавательное развитие'!AA13=0,"не сформирован", "в стадии формирования")))</f>
        <v/>
      </c>
      <c r="CZ11" s="173" t="str">
        <f>IF('Познавательное развитие'!AB13="","",IF('Познавательное развитие'!AB13=2,"сформирован",IF('Познавательное развитие'!AB13=0,"не сформирован", "в стадии формирования")))</f>
        <v/>
      </c>
      <c r="DA11" s="173" t="str">
        <f>IF('Познавательное развитие'!AC13="","",IF('Познавательное развитие'!AC13=2,"сформирован",IF('Познавательное развитие'!AC13=0,"не сформирован", "в стадии формирования")))</f>
        <v/>
      </c>
      <c r="DB11" s="173" t="str">
        <f>IF('Познавательное развитие'!AD13="","",IF('Познавательное развитие'!AD13=2,"сформирован",IF('Познавательное развитие'!AD13=0,"не сформирован", "в стадии формирования")))</f>
        <v/>
      </c>
      <c r="DC11" s="173" t="str">
        <f>IF('Познавательное развитие'!AE13="","",IF('Познавательное развитие'!AE13=2,"сформирован",IF('Познавательное развитие'!AE13=0,"не сформирован", "в стадии формирования")))</f>
        <v/>
      </c>
      <c r="DD11" s="173" t="str">
        <f>IF('Речевое развитие'!J12="","",IF('Речевое развитие'!J12=2,"сформирован",IF('Речевое развитие'!J12=0,"не сформирован", "в стадии формирования")))</f>
        <v/>
      </c>
      <c r="DE11" s="173" t="str">
        <f>IF('Речевое развитие'!K12="","",IF('Речевое развитие'!K12=2,"сформирован",IF('Речевое развитие'!K12=0,"не сформирован", "в стадии формирования")))</f>
        <v/>
      </c>
      <c r="DF11" s="173" t="str">
        <f>IF('Речевое развитие'!L12="","",IF('Речевое развитие'!L12=2,"сформирован",IF('Речевое развитие'!L12=0,"не сформирован", "в стадии формирования")))</f>
        <v/>
      </c>
      <c r="DG11" s="175" t="str">
        <f>IF('Художественно-эстетическое разв'!AA13="","",IF('Художественно-эстетическое разв'!AA13=2,"сформирован",IF('Художественно-эстетическое разв'!AA13=0,"не сформирован", "в стадии формирования")))</f>
        <v/>
      </c>
      <c r="DH11" s="176"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развитие'!#REF!="","",IF('Познавательное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развитие'!#REF!+'Познавательное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разв'!AA13)/27)))))))))))))))))))))))))))</f>
        <v/>
      </c>
      <c r="DI11" s="173" t="str">
        <f>'целевые ориентиры'!CZ12</f>
        <v/>
      </c>
    </row>
    <row r="12" spans="1:150">
      <c r="A12" s="96">
        <f>список!A11</f>
        <v>10</v>
      </c>
      <c r="B12" s="163" t="str">
        <f>IF(список!B11="","",список!B11)</f>
        <v/>
      </c>
      <c r="C12" s="97">
        <f>IF(список!C11="","",список!C11)</f>
        <v>0</v>
      </c>
      <c r="D12" s="81"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E12" s="81"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F12" s="81"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G12" s="81"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H12" s="81"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I12" s="81" t="str">
        <f>IF('Познавательное развитие'!J14="","",IF('Познавательное развитие'!J14=2,"сформирован",IF('Познавательное развитие'!J14=0,"не сформирован", "в стадии формирования")))</f>
        <v/>
      </c>
      <c r="J12" s="81" t="str">
        <f>IF('Познавательное развитие'!K14="","",IF('Познавательное развитие'!K14=2,"сформирован",IF('Познавательное развитие'!K14=0,"не сформирован", "в стадии формирования")))</f>
        <v/>
      </c>
      <c r="K12" s="81" t="str">
        <f>IF('Познавательное развитие'!N14="","",IF('Познавательное развитие'!N14=2,"сформирован",IF('Познавательное развитие'!N14=0,"не сформирован", "в стадии формирования")))</f>
        <v/>
      </c>
      <c r="L12" s="81" t="str">
        <f>IF('Познавательное развитие'!O14="","",IF('Познавательное развитие'!O14=2,"сформирован",IF('Познавательное развитие'!O14=0,"не сформирован", "в стадии формирования")))</f>
        <v/>
      </c>
      <c r="M12" s="81" t="str">
        <f>IF('Познавательное развитие'!U14="","",IF('Познавательное развитие'!U14=2,"сформирован",IF('Познавательное развитие'!U14=0,"не сформирован", "в стадии формирования")))</f>
        <v/>
      </c>
      <c r="N12" s="81" t="str">
        <f>IF('Речевое развитие'!G13="","",IF('Речевое развитие'!G13=2,"сформирован",IF('Речевое развитие'!G13=0,"не сформирован", "в стадии формирования")))</f>
        <v/>
      </c>
      <c r="O12" s="81"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P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2" s="134"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разв'!D14="","",IF('Художественно-эстетическое разв'!#REF!="","",IF('Художественно-эстетическое разв'!#REF!="","",('Социально-коммуникативное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разв'!D14+'Художественно-эстетическое разв'!#REF!+'Художественно-эстетическое разв'!#REF!)/14))))))))))))))</f>
        <v/>
      </c>
      <c r="S12" s="173" t="str">
        <f>'целевые ориентиры'!Q13</f>
        <v/>
      </c>
      <c r="T12" s="173"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2" s="173"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V12" s="173"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W12" s="173"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X12" s="173"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Y12" s="173"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Z1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2" s="173"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AB12" s="173" t="str">
        <f>IF('Познавательное развитие'!T14="","",IF('Познавательное развитие'!T14=2,"сформирован",IF('Познавательное развитие'!T14=0,"не сформирован", "в стадии формирования")))</f>
        <v/>
      </c>
      <c r="AC12" s="173" t="str">
        <f>IF('Речевое развитие'!G13="","",IF('Речевое развитие'!G13=2,"сформирован",IF('Речевое развитие'!G13=0,"не сформирован", "в стадии формирования")))</f>
        <v/>
      </c>
      <c r="AD12" s="173"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разви'!#REF!="","",IF('Социально-коммуникативное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разви'!#REF!+'Социально-коммуникативное разви'!U14+'Познавательное развитие'!T14+'Речевое развитие'!G13)/10))))))))))</f>
        <v/>
      </c>
      <c r="AE12" s="173" t="str">
        <f>'целевые ориентиры'!AB13</f>
        <v/>
      </c>
      <c r="AF12" s="173" t="str">
        <f>IF('Социально-коммуникативное разви'!P14="","",IF('Социально-коммуникативное разви'!P14=2,"сформирован",IF('Социально-коммуникативное разви'!P14=0,"не сформирован", "в стадии формирования")))</f>
        <v/>
      </c>
      <c r="AG12" s="173" t="str">
        <f>IF('Познавательное развитие'!P14="","",IF('Познавательное развитие'!P14=2,"сформирован",IF('Познавательное развитие'!P14=0,"не сформирован", "в стадии формирования")))</f>
        <v/>
      </c>
      <c r="AH12" s="173" t="str">
        <f>IF('Речевое развитие'!F13="","",IF('Речевое развитие'!F13=2,"сформирован",IF('Речевое развитие'!GG13=0,"не сформирован", "в стадии формирования")))</f>
        <v/>
      </c>
      <c r="AI12" s="173" t="str">
        <f>IF('Речевое развитие'!G13="","",IF('Речевое развитие'!G13=2,"сформирован",IF('Речевое развитие'!GH13=0,"не сформирован", "в стадии формирования")))</f>
        <v/>
      </c>
      <c r="AJ12" s="173" t="str">
        <f>IF('Речевое развитие'!M13="","",IF('Речевое развитие'!M13=2,"сформирован",IF('Речевое развитие'!M13=0,"не сформирован", "в стадии формирования")))</f>
        <v/>
      </c>
      <c r="AK12" s="173" t="str">
        <f>IF('Речевое развитие'!N13="","",IF('Речевое развитие'!N13=2,"сформирован",IF('Речевое развитие'!N13=0,"не сформирован", "в стадии формирования")))</f>
        <v/>
      </c>
      <c r="AL12" s="173" t="str">
        <f>IF('Художественно-эстетическое разв'!E14="","",IF('Художественно-эстетическое разв'!E14=2,"сформирован",IF('Художественно-эстетическое разв'!E14=0,"не сформирован", "в стадии формирования")))</f>
        <v/>
      </c>
      <c r="AM12" s="173"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AN1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2" s="173" t="str">
        <f>IF('Художественно-эстетическое разв'!AB14="","",IF('Художественно-эстетическое разв'!AB14=2,"сформирован",IF('Художественно-эстетическое разв'!AB14=0,"не сформирован", "в стадии формирования")))</f>
        <v/>
      </c>
      <c r="AP12" s="174"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разв'!#REF!="","",IF('Художественно-эстетическое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разв'!#REF!+'Художественно-эстетическое разв'!AB14)/10))))))))))</f>
        <v/>
      </c>
      <c r="AQ12" s="173" t="str">
        <f>'целевые ориентиры'!AM13</f>
        <v/>
      </c>
      <c r="AR12" s="173" t="str">
        <f>'Речевое развитие'!I13</f>
        <v/>
      </c>
      <c r="AS12" s="173" t="str">
        <f>IF('Речевое развитие'!D13="","",IF('Речевое развитие'!D13=2,"сформирован",IF('Речевое развитие'!D13=0,"не сформирован", "в стадии формирования")))</f>
        <v/>
      </c>
      <c r="AT12" s="173" t="e">
        <f>IF('Речевое развитие'!#REF!="","",IF('Речевое развитие'!#REF!=2,"сформирован",IF('Речевое развитие'!#REF!=0,"не сформирован", "в стадии формирования")))</f>
        <v>#REF!</v>
      </c>
      <c r="AU12" s="173" t="str">
        <f>IF('Речевое развитие'!E13="","",IF('Речевое развитие'!E13=2,"сформирован",IF('Речевое развитие'!E13=0,"не сформирован", "в стадии формирования")))</f>
        <v/>
      </c>
      <c r="AV12" s="173" t="str">
        <f>IF('Речевое развитие'!F13="","",IF('Речевое развитие'!F13=2,"сформирован",IF('Речевое развитие'!F13=0,"не сформирован", "в стадии формирования")))</f>
        <v/>
      </c>
      <c r="AW12" s="173" t="str">
        <f>IF('Речевое развитие'!G13="","",IF('Речевое развитие'!G13=2,"сформирован",IF('Речевое развитие'!G13=0,"не сформирован", "в стадии формирования")))</f>
        <v/>
      </c>
      <c r="AX12" s="173"/>
      <c r="AY12" s="173" t="str">
        <f>IF('Речевое развитие'!M13="","",IF('Речевое развитие'!M13=2,"сформирован",IF('Речевое развитие'!M13=0,"не сформирован", "в стадии формирования")))</f>
        <v/>
      </c>
      <c r="AZ12" s="173" t="str">
        <f>IF('Познавательное развитие'!V14="","",IF('Речевое развитие'!D13="","",IF('Речевое развитие'!#REF!="","",IF('Речевое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развитие'!#REF!+'Речевое развитие'!E13+'Речевое развитие'!F13+'Речевое развитие'!G13+'Речевое развитие'!J13+'Речевое развитие'!M13)/8))))))))</f>
        <v/>
      </c>
      <c r="BA12" s="173" t="str">
        <f>'целевые ориентиры'!AV13</f>
        <v/>
      </c>
      <c r="BB12" s="173"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BC12" s="173" t="str">
        <f>IF('Художественно-эстетическое разв'!N14="","",IF('Художественно-эстетическое разв'!N14=2,"сформирован",IF('Художественно-эстетическое разв'!N14=0,"не сформирован", "в стадии формирования")))</f>
        <v/>
      </c>
      <c r="BD12" s="175" t="str">
        <f>IF('Художественно-эстетическое разв'!V14="","",IF('Художественно-эстетическое разв'!V14=2,"сформирован",IF('Художественно-эстетическое разв'!V14=0,"не сформирован", "в стадии формирования")))</f>
        <v/>
      </c>
      <c r="BE12" s="173" t="str">
        <f>IF('Физическое развитие'!D13="","",IF('Физическое развитие'!D13=2,"сформирован",IF('Физическое развитие'!D13=0,"не сформирован", "в стадии формирования")))</f>
        <v/>
      </c>
      <c r="BF12" s="173" t="str">
        <f>IF('Физическое развитие'!E13="","",IF('Физическое развитие'!E13=2,"сформирован",IF('Физическое развитие'!E13=0,"не сформирован", "в стадии формирования")))</f>
        <v/>
      </c>
      <c r="BG12" s="173" t="str">
        <f>IF('Физическое развитие'!F13="","",IF('Физическое развитие'!F13=2,"сформирован",IF('Физическое развитие'!F13=0,"не сформирован", "в стадии формирования")))</f>
        <v/>
      </c>
      <c r="BH12" s="173" t="str">
        <f>IF('Физическое развитие'!G13="","",IF('Физическое развитие'!G13=2,"сформирован",IF('Физическое развитие'!G13=0,"не сформирован", "в стадии формирования")))</f>
        <v/>
      </c>
      <c r="BI12" s="173" t="str">
        <f>IF('Физическое развитие'!H13="","",IF('Физическое развитие'!H13=2,"сформирован",IF('Физическое развитие'!H13=0,"не сформирован", "в стадии формирования")))</f>
        <v/>
      </c>
      <c r="BJ12" s="173" t="e">
        <f>IF('Физическое развитие'!#REF!="","",IF('Физическое развитие'!#REF!=2,"сформирован",IF('Физическое развитие'!#REF!=0,"не сформирован", "в стадии формирования")))</f>
        <v>#REF!</v>
      </c>
      <c r="BK12" s="173" t="str">
        <f>IF('Физическое развитие'!I13="","",IF('Физическое развитие'!I13=2,"сформирован",IF('Физическое развитие'!I13=0,"не сформирован", "в стадии формирования")))</f>
        <v/>
      </c>
      <c r="BL12" s="173" t="str">
        <f>IF('Физическое развитие'!J13="","",IF('Физическое развитие'!J13=2,"сформирован",IF('Физическое развитие'!J13=0,"не сформирован", "в стадии формирования")))</f>
        <v/>
      </c>
      <c r="BM12" s="173" t="str">
        <f>IF('Физическое развитие'!K13="","",IF('Физическое развитие'!K13=2,"сформирован",IF('Физическое развитие'!K13=0,"не сформирован", "в стадии формирования")))</f>
        <v/>
      </c>
      <c r="BN12" s="173" t="str">
        <f>IF('Физическое развитие'!M13="","",IF('Физическое развитие'!M13=2,"сформирован",IF('Физическое развитие'!M13=0,"не сформирован", "в стадии формирования")))</f>
        <v/>
      </c>
      <c r="BO12" s="176"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развитие'!#REF!="","",IF('Физическое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развитие'!#REF!+'Физическое развитие'!I13+'Физическое развитие'!J13+'Физическое развитие'!K13+'Физическое развитие'!M13)/13)))))))))))))</f>
        <v/>
      </c>
      <c r="BP12" s="173" t="str">
        <f>'целевые ориентиры'!BJ13</f>
        <v/>
      </c>
      <c r="BQ12" s="173"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BR12" s="173"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BS12" s="173"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BT12" s="173"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BU12" s="173"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BV12" s="173"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BW1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2" s="173"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BY12" s="173"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BZ12" s="173" t="str">
        <f>IF('Физическое развитие'!L13="","",IF('Физическое развитие'!L13=2,"сформирован",IF('Физическое развитие'!L13=0,"не сформирован", "в стадии формирования")))</f>
        <v/>
      </c>
      <c r="CA12" s="173" t="str">
        <f>IF('Физическое развитие'!P13="","",IF('Физическое развитие'!P13=2,"сформирован",IF('Физическое развитие'!P13=0,"не сформирован", "в стадии формирования")))</f>
        <v/>
      </c>
      <c r="CB12" s="173" t="e">
        <f>IF('Физическое развитие'!#REF!="","",IF('Физическое развитие'!#REF!=2,"сформирован",IF('Физическое развитие'!#REF!=0,"не сформирован", "в стадии формирования")))</f>
        <v>#REF!</v>
      </c>
      <c r="CC12" s="173" t="str">
        <f>IF('Физическое развитие'!Q13="","",IF('Физическое развитие'!Q13=2,"сформирован",IF('Физическое развитие'!Q13=0,"не сформирован", "в стадии формирования")))</f>
        <v/>
      </c>
      <c r="CD12" s="173" t="str">
        <f>IF('Физическое развитие'!R13="","",IF('Физическое развитие'!R13=2,"сформирован",IF('Физическое развитие'!R13=0,"не сформирован", "в стадии формирования")))</f>
        <v/>
      </c>
      <c r="CE12" s="173"/>
      <c r="CF12" s="173" t="str">
        <f>'целевые ориентиры'!BX13</f>
        <v/>
      </c>
      <c r="CG12" s="173"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CH12" s="173"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CI12" s="173"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CJ12" s="173"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CK12" s="173" t="str">
        <f>IF('Социально-коммуникативное разви'!AB14="","",IF('Социально-коммуникативное разви'!AB14=2,"сформирован",IF('Социально-коммуникативное разви'!AB14=0,"не сформирован", "в стадии формирования")))</f>
        <v/>
      </c>
      <c r="CL12" s="173" t="str">
        <f>IF('Социально-коммуникативное разви'!AC14="","",IF('Социально-коммуникативное разви'!AC14=2,"сформирован",IF('Социально-коммуникативное разви'!AC14=0,"не сформирован", "в стадии формирования")))</f>
        <v/>
      </c>
      <c r="CM12" s="173"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CN12" s="173" t="str">
        <f>IF('Социально-коммуникативное разви'!AE14="","",IF('Социально-коммуникативное разви'!AE14=2,"сформирован",IF('Социально-коммуникативное разви'!AE14=0,"не сформирован", "в стадии формирования")))</f>
        <v/>
      </c>
      <c r="CO12" s="173" t="str">
        <f>IF('Познавательное развитие'!D14="","",IF('Познавательное развитие'!D14=2,"сформирован",IF('Познавательное развитие'!D14=0,"не сформирован", "в стадии формирования")))</f>
        <v/>
      </c>
      <c r="CP12" s="173" t="str">
        <f>IF('Познавательное развитие'!E14="","",IF('Познавательное развитие'!E14=2,"сформирован",IF('Познавательное развитие'!E14=0,"не сформирован", "в стадии формирования")))</f>
        <v/>
      </c>
      <c r="CQ12" s="173" t="str">
        <f>IF('Познавательное развитие'!F14="","",IF('Познавательное развитие'!F14=2,"сформирован",IF('Познавательное развитие'!F14=0,"не сформирован", "в стадии формирования")))</f>
        <v/>
      </c>
      <c r="CR12" s="173" t="str">
        <f>IF('Познавательное развитие'!I14="","",IF('Познавательное развитие'!I14=2,"сформирован",IF('Познавательное развитие'!I14=0,"не сформирован", "в стадии формирования")))</f>
        <v/>
      </c>
      <c r="CS12" s="173" t="str">
        <f>IF('Познавательное развитие'!K14="","",IF('Познавательное развитие'!K14=2,"сформирован",IF('Познавательное развитие'!K14=0,"не сформирован", "в стадии формирования")))</f>
        <v/>
      </c>
      <c r="CT12" s="173" t="str">
        <f>IF('Познавательное развитие'!S14="","",IF('Познавательное развитие'!S14=2,"сформирован",IF('Познавательное развитие'!S14=0,"не сформирован", "в стадии формирования")))</f>
        <v/>
      </c>
      <c r="CU12" s="173" t="str">
        <f>IF('Познавательное развитие'!U14="","",IF('Познавательное развитие'!U14=2,"сформирован",IF('Познавательное развитие'!U14=0,"не сформирован", "в стадии формирования")))</f>
        <v/>
      </c>
      <c r="CV12" s="173" t="e">
        <f>IF('Познавательное развитие'!#REF!="","",IF('Познавательное развитие'!#REF!=2,"сформирован",IF('Познавательное развитие'!#REF!=0,"не сформирован", "в стадии формирования")))</f>
        <v>#REF!</v>
      </c>
      <c r="CW12" s="173" t="str">
        <f>IF('Познавательное развитие'!Y14="","",IF('Познавательное развитие'!Y14=2,"сформирован",IF('Познавательное развитие'!Y14=0,"не сформирован", "в стадии формирования")))</f>
        <v/>
      </c>
      <c r="CX12" s="173" t="str">
        <f>IF('Познавательное развитие'!Z14="","",IF('Познавательное развитие'!Z14=2,"сформирован",IF('Познавательное развитие'!Z14=0,"не сформирован", "в стадии формирования")))</f>
        <v/>
      </c>
      <c r="CY12" s="173" t="str">
        <f>IF('Познавательное развитие'!AA14="","",IF('Познавательное развитие'!AA14=2,"сформирован",IF('Познавательное развитие'!AA14=0,"не сформирован", "в стадии формирования")))</f>
        <v/>
      </c>
      <c r="CZ12" s="173" t="str">
        <f>IF('Познавательное развитие'!AB14="","",IF('Познавательное развитие'!AB14=2,"сформирован",IF('Познавательное развитие'!AB14=0,"не сформирован", "в стадии формирования")))</f>
        <v/>
      </c>
      <c r="DA12" s="173" t="str">
        <f>IF('Познавательное развитие'!AC14="","",IF('Познавательное развитие'!AC14=2,"сформирован",IF('Познавательное развитие'!AC14=0,"не сформирован", "в стадии формирования")))</f>
        <v/>
      </c>
      <c r="DB12" s="173" t="str">
        <f>IF('Познавательное развитие'!AD14="","",IF('Познавательное развитие'!AD14=2,"сформирован",IF('Познавательное развитие'!AD14=0,"не сформирован", "в стадии формирования")))</f>
        <v/>
      </c>
      <c r="DC12" s="173" t="str">
        <f>IF('Познавательное развитие'!AE14="","",IF('Познавательное развитие'!AE14=2,"сформирован",IF('Познавательное развитие'!AE14=0,"не сформирован", "в стадии формирования")))</f>
        <v/>
      </c>
      <c r="DD12" s="173" t="str">
        <f>IF('Речевое развитие'!J13="","",IF('Речевое развитие'!J13=2,"сформирован",IF('Речевое развитие'!J13=0,"не сформирован", "в стадии формирования")))</f>
        <v/>
      </c>
      <c r="DE12" s="173" t="str">
        <f>IF('Речевое развитие'!K13="","",IF('Речевое развитие'!K13=2,"сформирован",IF('Речевое развитие'!K13=0,"не сформирован", "в стадии формирования")))</f>
        <v/>
      </c>
      <c r="DF12" s="173" t="str">
        <f>IF('Речевое развитие'!L13="","",IF('Речевое развитие'!L13=2,"сформирован",IF('Речевое развитие'!L13=0,"не сформирован", "в стадии формирования")))</f>
        <v/>
      </c>
      <c r="DG12" s="175" t="str">
        <f>IF('Художественно-эстетическое разв'!AA14="","",IF('Художественно-эстетическое разв'!AA14=2,"сформирован",IF('Художественно-эстетическое разв'!AA14=0,"не сформирован", "в стадии формирования")))</f>
        <v/>
      </c>
      <c r="DH12" s="176"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развитие'!#REF!="","",IF('Познавательное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развитие'!#REF!+'Познавательное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разв'!AA14)/27)))))))))))))))))))))))))))</f>
        <v/>
      </c>
      <c r="DI12" s="173" t="str">
        <f>'целевые ориентиры'!CZ13</f>
        <v/>
      </c>
    </row>
    <row r="13" spans="1:150">
      <c r="A13" s="96">
        <f>список!A12</f>
        <v>11</v>
      </c>
      <c r="B13" s="163" t="str">
        <f>IF(список!B12="","",список!B12)</f>
        <v/>
      </c>
      <c r="C13" s="97">
        <f>IF(список!C12="","",список!C12)</f>
        <v>0</v>
      </c>
      <c r="D13" s="81"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E13" s="81"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F13" s="81"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G13" s="81"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H13" s="81"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I13" s="81" t="str">
        <f>IF('Познавательное развитие'!J15="","",IF('Познавательное развитие'!J15=2,"сформирован",IF('Познавательное развитие'!J15=0,"не сформирован", "в стадии формирования")))</f>
        <v/>
      </c>
      <c r="J13" s="81" t="str">
        <f>IF('Познавательное развитие'!K15="","",IF('Познавательное развитие'!K15=2,"сформирован",IF('Познавательное развитие'!K15=0,"не сформирован", "в стадии формирования")))</f>
        <v/>
      </c>
      <c r="K13" s="81" t="str">
        <f>IF('Познавательное развитие'!N15="","",IF('Познавательное развитие'!N15=2,"сформирован",IF('Познавательное развитие'!N15=0,"не сформирован", "в стадии формирования")))</f>
        <v/>
      </c>
      <c r="L13" s="81" t="str">
        <f>IF('Познавательное развитие'!O15="","",IF('Познавательное развитие'!O15=2,"сформирован",IF('Познавательное развитие'!O15=0,"не сформирован", "в стадии формирования")))</f>
        <v/>
      </c>
      <c r="M13" s="81" t="str">
        <f>IF('Познавательное развитие'!U15="","",IF('Познавательное развитие'!U15=2,"сформирован",IF('Познавательное развитие'!U15=0,"не сформирован", "в стадии формирования")))</f>
        <v/>
      </c>
      <c r="N13" s="81" t="str">
        <f>IF('Речевое развитие'!G14="","",IF('Речевое развитие'!G14=2,"сформирован",IF('Речевое развитие'!G14=0,"не сформирован", "в стадии формирования")))</f>
        <v/>
      </c>
      <c r="O13" s="81"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P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3" s="134"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разв'!D15="","",IF('Художественно-эстетическое разв'!#REF!="","",IF('Художественно-эстетическое разв'!#REF!="","",('Социально-коммуникативное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разв'!D15+'Художественно-эстетическое разв'!#REF!+'Художественно-эстетическое разв'!#REF!)/14))))))))))))))</f>
        <v/>
      </c>
      <c r="S13" s="173" t="str">
        <f>'целевые ориентиры'!Q14</f>
        <v/>
      </c>
      <c r="T13" s="173"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3" s="173"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V13" s="173"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W13" s="173"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X13" s="173"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Y13" s="173"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Z1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3" s="173"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AB13" s="173" t="str">
        <f>IF('Познавательное развитие'!T15="","",IF('Познавательное развитие'!T15=2,"сформирован",IF('Познавательное развитие'!T15=0,"не сформирован", "в стадии формирования")))</f>
        <v/>
      </c>
      <c r="AC13" s="173" t="str">
        <f>IF('Речевое развитие'!G14="","",IF('Речевое развитие'!G14=2,"сформирован",IF('Речевое развитие'!G14=0,"не сформирован", "в стадии формирования")))</f>
        <v/>
      </c>
      <c r="AD13" s="173"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разви'!#REF!="","",IF('Социально-коммуникативное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разви'!#REF!+'Социально-коммуникативное разви'!U15+'Познавательное развитие'!T15+'Речевое развитие'!G14)/10))))))))))</f>
        <v/>
      </c>
      <c r="AE13" s="173" t="str">
        <f>'целевые ориентиры'!AB14</f>
        <v/>
      </c>
      <c r="AF13" s="173" t="str">
        <f>IF('Социально-коммуникативное разви'!P15="","",IF('Социально-коммуникативное разви'!P15=2,"сформирован",IF('Социально-коммуникативное разви'!P15=0,"не сформирован", "в стадии формирования")))</f>
        <v/>
      </c>
      <c r="AG13" s="173" t="str">
        <f>IF('Познавательное развитие'!P15="","",IF('Познавательное развитие'!P15=2,"сформирован",IF('Познавательное развитие'!P15=0,"не сформирован", "в стадии формирования")))</f>
        <v/>
      </c>
      <c r="AH13" s="173" t="str">
        <f>IF('Речевое развитие'!F14="","",IF('Речевое развитие'!F14=2,"сформирован",IF('Речевое развитие'!GG14=0,"не сформирован", "в стадии формирования")))</f>
        <v/>
      </c>
      <c r="AI13" s="173" t="str">
        <f>IF('Речевое развитие'!G14="","",IF('Речевое развитие'!G14=2,"сформирован",IF('Речевое развитие'!GH14=0,"не сформирован", "в стадии формирования")))</f>
        <v/>
      </c>
      <c r="AJ13" s="173" t="str">
        <f>IF('Речевое развитие'!M14="","",IF('Речевое развитие'!M14=2,"сформирован",IF('Речевое развитие'!M14=0,"не сформирован", "в стадии формирования")))</f>
        <v/>
      </c>
      <c r="AK13" s="173" t="str">
        <f>IF('Речевое развитие'!N14="","",IF('Речевое развитие'!N14=2,"сформирован",IF('Речевое развитие'!N14=0,"не сформирован", "в стадии формирования")))</f>
        <v/>
      </c>
      <c r="AL13" s="173" t="str">
        <f>IF('Художественно-эстетическое разв'!E15="","",IF('Художественно-эстетическое разв'!E15=2,"сформирован",IF('Художественно-эстетическое разв'!E15=0,"не сформирован", "в стадии формирования")))</f>
        <v/>
      </c>
      <c r="AM13" s="173"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AN1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3" s="173" t="str">
        <f>IF('Художественно-эстетическое разв'!AB15="","",IF('Художественно-эстетическое разв'!AB15=2,"сформирован",IF('Художественно-эстетическое разв'!AB15=0,"не сформирован", "в стадии формирования")))</f>
        <v/>
      </c>
      <c r="AP13" s="174"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разв'!#REF!="","",IF('Художественно-эстетическое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разв'!#REF!+'Художественно-эстетическое разв'!AB15)/10))))))))))</f>
        <v/>
      </c>
      <c r="AQ13" s="173" t="str">
        <f>'целевые ориентиры'!AM14</f>
        <v/>
      </c>
      <c r="AR13" s="173" t="str">
        <f>'Речевое развитие'!I14</f>
        <v/>
      </c>
      <c r="AS13" s="173" t="str">
        <f>IF('Речевое развитие'!D14="","",IF('Речевое развитие'!D14=2,"сформирован",IF('Речевое развитие'!D14=0,"не сформирован", "в стадии формирования")))</f>
        <v/>
      </c>
      <c r="AT13" s="173" t="e">
        <f>IF('Речевое развитие'!#REF!="","",IF('Речевое развитие'!#REF!=2,"сформирован",IF('Речевое развитие'!#REF!=0,"не сформирован", "в стадии формирования")))</f>
        <v>#REF!</v>
      </c>
      <c r="AU13" s="173" t="str">
        <f>IF('Речевое развитие'!E14="","",IF('Речевое развитие'!E14=2,"сформирован",IF('Речевое развитие'!E14=0,"не сформирован", "в стадии формирования")))</f>
        <v/>
      </c>
      <c r="AV13" s="173" t="str">
        <f>IF('Речевое развитие'!F14="","",IF('Речевое развитие'!F14=2,"сформирован",IF('Речевое развитие'!F14=0,"не сформирован", "в стадии формирования")))</f>
        <v/>
      </c>
      <c r="AW13" s="173" t="str">
        <f>IF('Речевое развитие'!G14="","",IF('Речевое развитие'!G14=2,"сформирован",IF('Речевое развитие'!G14=0,"не сформирован", "в стадии формирования")))</f>
        <v/>
      </c>
      <c r="AX13" s="173"/>
      <c r="AY13" s="173" t="str">
        <f>IF('Речевое развитие'!M14="","",IF('Речевое развитие'!M14=2,"сформирован",IF('Речевое развитие'!M14=0,"не сформирован", "в стадии формирования")))</f>
        <v/>
      </c>
      <c r="AZ13" s="176" t="str">
        <f>IF('Познавательное развитие'!V15="","",IF('Речевое развитие'!D14="","",IF('Речевое развитие'!#REF!="","",IF('Речевое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развитие'!#REF!+'Речевое развитие'!E14+'Речевое развитие'!F14+'Речевое развитие'!G14+'Речевое развитие'!J14+'Речевое развитие'!M14)/8))))))))</f>
        <v/>
      </c>
      <c r="BA13" s="173" t="str">
        <f>'целевые ориентиры'!AV14</f>
        <v/>
      </c>
      <c r="BB13" s="173"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BC13" s="173" t="str">
        <f>IF('Художественно-эстетическое разв'!N15="","",IF('Художественно-эстетическое разв'!N15=2,"сформирован",IF('Художественно-эстетическое разв'!N15=0,"не сформирован", "в стадии формирования")))</f>
        <v/>
      </c>
      <c r="BD13" s="175" t="str">
        <f>IF('Художественно-эстетическое разв'!V15="","",IF('Художественно-эстетическое разв'!V15=2,"сформирован",IF('Художественно-эстетическое разв'!V15=0,"не сформирован", "в стадии формирования")))</f>
        <v/>
      </c>
      <c r="BE13" s="173" t="str">
        <f>IF('Физическое развитие'!D14="","",IF('Физическое развитие'!D14=2,"сформирован",IF('Физическое развитие'!D14=0,"не сформирован", "в стадии формирования")))</f>
        <v/>
      </c>
      <c r="BF13" s="173" t="str">
        <f>IF('Физическое развитие'!E14="","",IF('Физическое развитие'!E14=2,"сформирован",IF('Физическое развитие'!E14=0,"не сформирован", "в стадии формирования")))</f>
        <v/>
      </c>
      <c r="BG13" s="173" t="str">
        <f>IF('Физическое развитие'!F14="","",IF('Физическое развитие'!F14=2,"сформирован",IF('Физическое развитие'!F14=0,"не сформирован", "в стадии формирования")))</f>
        <v/>
      </c>
      <c r="BH13" s="173" t="str">
        <f>IF('Физическое развитие'!G14="","",IF('Физическое развитие'!G14=2,"сформирован",IF('Физическое развитие'!G14=0,"не сформирован", "в стадии формирования")))</f>
        <v/>
      </c>
      <c r="BI13" s="173" t="str">
        <f>IF('Физическое развитие'!H14="","",IF('Физическое развитие'!H14=2,"сформирован",IF('Физическое развитие'!H14=0,"не сформирован", "в стадии формирования")))</f>
        <v/>
      </c>
      <c r="BJ13" s="173" t="e">
        <f>IF('Физическое развитие'!#REF!="","",IF('Физическое развитие'!#REF!=2,"сформирован",IF('Физическое развитие'!#REF!=0,"не сформирован", "в стадии формирования")))</f>
        <v>#REF!</v>
      </c>
      <c r="BK13" s="173" t="str">
        <f>IF('Физическое развитие'!I14="","",IF('Физическое развитие'!I14=2,"сформирован",IF('Физическое развитие'!I14=0,"не сформирован", "в стадии формирования")))</f>
        <v/>
      </c>
      <c r="BL13" s="173" t="str">
        <f>IF('Физическое развитие'!J14="","",IF('Физическое развитие'!J14=2,"сформирован",IF('Физическое развитие'!J14=0,"не сформирован", "в стадии формирования")))</f>
        <v/>
      </c>
      <c r="BM13" s="173" t="str">
        <f>IF('Физическое развитие'!K14="","",IF('Физическое развитие'!K14=2,"сформирован",IF('Физическое развитие'!K14=0,"не сформирован", "в стадии формирования")))</f>
        <v/>
      </c>
      <c r="BN13" s="173" t="str">
        <f>IF('Физическое развитие'!M14="","",IF('Физическое развитие'!M14=2,"сформирован",IF('Физическое развитие'!M14=0,"не сформирован", "в стадии формирования")))</f>
        <v/>
      </c>
      <c r="BO13" s="176"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развитие'!#REF!="","",IF('Физическое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развитие'!#REF!+'Физическое развитие'!I14+'Физическое развитие'!J14+'Физическое развитие'!K14+'Физическое развитие'!M14)/13)))))))))))))</f>
        <v/>
      </c>
      <c r="BP13" s="173" t="str">
        <f>'целевые ориентиры'!BJ14</f>
        <v/>
      </c>
      <c r="BQ13" s="173"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BR13" s="173"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BS13" s="173"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BT13" s="173"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BU13" s="173"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BV13" s="173"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BW1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3" s="173"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BY13" s="173"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BZ13" s="173" t="str">
        <f>IF('Физическое развитие'!L14="","",IF('Физическое развитие'!L14=2,"сформирован",IF('Физическое развитие'!L14=0,"не сформирован", "в стадии формирования")))</f>
        <v/>
      </c>
      <c r="CA13" s="173" t="str">
        <f>IF('Физическое развитие'!P14="","",IF('Физическое развитие'!P14=2,"сформирован",IF('Физическое развитие'!P14=0,"не сформирован", "в стадии формирования")))</f>
        <v/>
      </c>
      <c r="CB13" s="173" t="e">
        <f>IF('Физическое развитие'!#REF!="","",IF('Физическое развитие'!#REF!=2,"сформирован",IF('Физическое развитие'!#REF!=0,"не сформирован", "в стадии формирования")))</f>
        <v>#REF!</v>
      </c>
      <c r="CC13" s="173" t="str">
        <f>IF('Физическое развитие'!Q14="","",IF('Физическое развитие'!Q14=2,"сформирован",IF('Физическое развитие'!Q14=0,"не сформирован", "в стадии формирования")))</f>
        <v/>
      </c>
      <c r="CD13" s="173" t="str">
        <f>IF('Физическое развитие'!R14="","",IF('Физическое развитие'!R14=2,"сформирован",IF('Физическое развитие'!R14=0,"не сформирован", "в стадии формирования")))</f>
        <v/>
      </c>
      <c r="CE13" s="173"/>
      <c r="CF13" s="173" t="str">
        <f>'целевые ориентиры'!BX14</f>
        <v/>
      </c>
      <c r="CG13" s="173"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CH13" s="173"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CI13" s="173"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CJ13" s="173"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CK13" s="173" t="str">
        <f>IF('Социально-коммуникативное разви'!AB15="","",IF('Социально-коммуникативное разви'!AB15=2,"сформирован",IF('Социально-коммуникативное разви'!AB15=0,"не сформирован", "в стадии формирования")))</f>
        <v/>
      </c>
      <c r="CL13" s="173" t="str">
        <f>IF('Социально-коммуникативное разви'!AC15="","",IF('Социально-коммуникативное разви'!AC15=2,"сформирован",IF('Социально-коммуникативное разви'!AC15=0,"не сформирован", "в стадии формирования")))</f>
        <v/>
      </c>
      <c r="CM13" s="173"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CN13" s="173" t="str">
        <f>IF('Социально-коммуникативное разви'!AE15="","",IF('Социально-коммуникативное разви'!AE15=2,"сформирован",IF('Социально-коммуникативное разви'!AE15=0,"не сформирован", "в стадии формирования")))</f>
        <v/>
      </c>
      <c r="CO13" s="173" t="str">
        <f>IF('Познавательное развитие'!D15="","",IF('Познавательное развитие'!D15=2,"сформирован",IF('Познавательное развитие'!D15=0,"не сформирован", "в стадии формирования")))</f>
        <v/>
      </c>
      <c r="CP13" s="173" t="str">
        <f>IF('Познавательное развитие'!E15="","",IF('Познавательное развитие'!E15=2,"сформирован",IF('Познавательное развитие'!E15=0,"не сформирован", "в стадии формирования")))</f>
        <v/>
      </c>
      <c r="CQ13" s="173" t="str">
        <f>IF('Познавательное развитие'!F15="","",IF('Познавательное развитие'!F15=2,"сформирован",IF('Познавательное развитие'!F15=0,"не сформирован", "в стадии формирования")))</f>
        <v/>
      </c>
      <c r="CR13" s="173" t="str">
        <f>IF('Познавательное развитие'!I15="","",IF('Познавательное развитие'!I15=2,"сформирован",IF('Познавательное развитие'!I15=0,"не сформирован", "в стадии формирования")))</f>
        <v/>
      </c>
      <c r="CS13" s="173" t="str">
        <f>IF('Познавательное развитие'!K15="","",IF('Познавательное развитие'!K15=2,"сформирован",IF('Познавательное развитие'!K15=0,"не сформирован", "в стадии формирования")))</f>
        <v/>
      </c>
      <c r="CT13" s="173" t="str">
        <f>IF('Познавательное развитие'!S15="","",IF('Познавательное развитие'!S15=2,"сформирован",IF('Познавательное развитие'!S15=0,"не сформирован", "в стадии формирования")))</f>
        <v/>
      </c>
      <c r="CU13" s="173" t="str">
        <f>IF('Познавательное развитие'!U15="","",IF('Познавательное развитие'!U15=2,"сформирован",IF('Познавательное развитие'!U15=0,"не сформирован", "в стадии формирования")))</f>
        <v/>
      </c>
      <c r="CV13" s="173" t="e">
        <f>IF('Познавательное развитие'!#REF!="","",IF('Познавательное развитие'!#REF!=2,"сформирован",IF('Познавательное развитие'!#REF!=0,"не сформирован", "в стадии формирования")))</f>
        <v>#REF!</v>
      </c>
      <c r="CW13" s="173" t="str">
        <f>IF('Познавательное развитие'!Y15="","",IF('Познавательное развитие'!Y15=2,"сформирован",IF('Познавательное развитие'!Y15=0,"не сформирован", "в стадии формирования")))</f>
        <v/>
      </c>
      <c r="CX13" s="173" t="str">
        <f>IF('Познавательное развитие'!Z15="","",IF('Познавательное развитие'!Z15=2,"сформирован",IF('Познавательное развитие'!Z15=0,"не сформирован", "в стадии формирования")))</f>
        <v/>
      </c>
      <c r="CY13" s="173" t="str">
        <f>IF('Познавательное развитие'!AA15="","",IF('Познавательное развитие'!AA15=2,"сформирован",IF('Познавательное развитие'!AA15=0,"не сформирован", "в стадии формирования")))</f>
        <v/>
      </c>
      <c r="CZ13" s="173" t="str">
        <f>IF('Познавательное развитие'!AB15="","",IF('Познавательное развитие'!AB15=2,"сформирован",IF('Познавательное развитие'!AB15=0,"не сформирован", "в стадии формирования")))</f>
        <v/>
      </c>
      <c r="DA13" s="173" t="str">
        <f>IF('Познавательное развитие'!AC15="","",IF('Познавательное развитие'!AC15=2,"сформирован",IF('Познавательное развитие'!AC15=0,"не сформирован", "в стадии формирования")))</f>
        <v/>
      </c>
      <c r="DB13" s="173" t="str">
        <f>IF('Познавательное развитие'!AD15="","",IF('Познавательное развитие'!AD15=2,"сформирован",IF('Познавательное развитие'!AD15=0,"не сформирован", "в стадии формирования")))</f>
        <v/>
      </c>
      <c r="DC13" s="173" t="str">
        <f>IF('Познавательное развитие'!AE15="","",IF('Познавательное развитие'!AE15=2,"сформирован",IF('Познавательное развитие'!AE15=0,"не сформирован", "в стадии формирования")))</f>
        <v/>
      </c>
      <c r="DD13" s="173" t="str">
        <f>IF('Речевое развитие'!J14="","",IF('Речевое развитие'!J14=2,"сформирован",IF('Речевое развитие'!J14=0,"не сформирован", "в стадии формирования")))</f>
        <v/>
      </c>
      <c r="DE13" s="173" t="str">
        <f>IF('Речевое развитие'!K14="","",IF('Речевое развитие'!K14=2,"сформирован",IF('Речевое развитие'!K14=0,"не сформирован", "в стадии формирования")))</f>
        <v/>
      </c>
      <c r="DF13" s="173" t="str">
        <f>IF('Речевое развитие'!L14="","",IF('Речевое развитие'!L14=2,"сформирован",IF('Речевое развитие'!L14=0,"не сформирован", "в стадии формирования")))</f>
        <v/>
      </c>
      <c r="DG13" s="175" t="str">
        <f>IF('Художественно-эстетическое разв'!AA15="","",IF('Художественно-эстетическое разв'!AA15=2,"сформирован",IF('Художественно-эстетическое разв'!AA15=0,"не сформирован", "в стадии формирования")))</f>
        <v/>
      </c>
      <c r="DH13" s="176"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развитие'!#REF!="","",IF('Познавательное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развитие'!#REF!+'Познавательное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разв'!AA15)/27)))))))))))))))))))))))))))</f>
        <v/>
      </c>
      <c r="DI13" s="173" t="str">
        <f>'целевые ориентиры'!CZ14</f>
        <v/>
      </c>
    </row>
    <row r="14" spans="1:150">
      <c r="A14" s="96">
        <f>список!A13</f>
        <v>12</v>
      </c>
      <c r="B14" s="163" t="str">
        <f>IF(список!B13="","",список!B13)</f>
        <v/>
      </c>
      <c r="C14" s="97">
        <f>IF(список!C13="","",список!C13)</f>
        <v>0</v>
      </c>
      <c r="D14" s="81"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E14" s="81"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F14" s="81"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G14" s="81"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H14" s="81"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I14" s="81" t="str">
        <f>IF('Познавательное развитие'!J16="","",IF('Познавательное развитие'!J16=2,"сформирован",IF('Познавательное развитие'!J16=0,"не сформирован", "в стадии формирования")))</f>
        <v/>
      </c>
      <c r="J14" s="81" t="str">
        <f>IF('Познавательное развитие'!K16="","",IF('Познавательное развитие'!K16=2,"сформирован",IF('Познавательное развитие'!K16=0,"не сформирован", "в стадии формирования")))</f>
        <v/>
      </c>
      <c r="K14" s="81" t="str">
        <f>IF('Познавательное развитие'!N16="","",IF('Познавательное развитие'!N16=2,"сформирован",IF('Познавательное развитие'!N16=0,"не сформирован", "в стадии формирования")))</f>
        <v/>
      </c>
      <c r="L14" s="81" t="str">
        <f>IF('Познавательное развитие'!O16="","",IF('Познавательное развитие'!O16=2,"сформирован",IF('Познавательное развитие'!O16=0,"не сформирован", "в стадии формирования")))</f>
        <v/>
      </c>
      <c r="M14" s="81" t="str">
        <f>IF('Познавательное развитие'!U16="","",IF('Познавательное развитие'!U16=2,"сформирован",IF('Познавательное развитие'!U16=0,"не сформирован", "в стадии формирования")))</f>
        <v/>
      </c>
      <c r="N14" s="81" t="str">
        <f>IF('Речевое развитие'!G15="","",IF('Речевое развитие'!G15=2,"сформирован",IF('Речевое развитие'!G15=0,"не сформирован", "в стадии формирования")))</f>
        <v/>
      </c>
      <c r="O14" s="81"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P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4" s="134"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разв'!D16="","",IF('Художественно-эстетическое разв'!#REF!="","",IF('Художественно-эстетическое разв'!#REF!="","",('Социально-коммуникативное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разв'!D16+'Художественно-эстетическое разв'!#REF!+'Художественно-эстетическое разв'!#REF!)/14))))))))))))))</f>
        <v/>
      </c>
      <c r="S14" s="173" t="str">
        <f>'целевые ориентиры'!Q15</f>
        <v/>
      </c>
      <c r="T14" s="173"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4" s="173"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V14" s="173"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W14" s="173"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X14" s="173"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Y14" s="173"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Z1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4" s="173"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AB14" s="173" t="str">
        <f>IF('Познавательное развитие'!T16="","",IF('Познавательное развитие'!T16=2,"сформирован",IF('Познавательное развитие'!T16=0,"не сформирован", "в стадии формирования")))</f>
        <v/>
      </c>
      <c r="AC14" s="173" t="str">
        <f>IF('Речевое развитие'!G15="","",IF('Речевое развитие'!G15=2,"сформирован",IF('Речевое развитие'!G15=0,"не сформирован", "в стадии формирования")))</f>
        <v/>
      </c>
      <c r="AD14" s="173"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разви'!#REF!="","",IF('Социально-коммуникативное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разви'!#REF!+'Социально-коммуникативное разви'!U16+'Познавательное развитие'!T16+'Речевое развитие'!G15)/10))))))))))</f>
        <v/>
      </c>
      <c r="AE14" s="173" t="str">
        <f>'целевые ориентиры'!AB15</f>
        <v/>
      </c>
      <c r="AF14" s="173" t="str">
        <f>IF('Социально-коммуникативное разви'!P16="","",IF('Социально-коммуникативное разви'!P16=2,"сформирован",IF('Социально-коммуникативное разви'!P16=0,"не сформирован", "в стадии формирования")))</f>
        <v/>
      </c>
      <c r="AG14" s="173" t="str">
        <f>IF('Познавательное развитие'!P16="","",IF('Познавательное развитие'!P16=2,"сформирован",IF('Познавательное развитие'!P16=0,"не сформирован", "в стадии формирования")))</f>
        <v/>
      </c>
      <c r="AH14" s="173" t="str">
        <f>IF('Речевое развитие'!F15="","",IF('Речевое развитие'!F15=2,"сформирован",IF('Речевое развитие'!GG15=0,"не сформирован", "в стадии формирования")))</f>
        <v/>
      </c>
      <c r="AI14" s="173" t="str">
        <f>IF('Речевое развитие'!G15="","",IF('Речевое развитие'!G15=2,"сформирован",IF('Речевое развитие'!GH15=0,"не сформирован", "в стадии формирования")))</f>
        <v/>
      </c>
      <c r="AJ14" s="173" t="str">
        <f>IF('Речевое развитие'!M15="","",IF('Речевое развитие'!M15=2,"сформирован",IF('Речевое развитие'!M15=0,"не сформирован", "в стадии формирования")))</f>
        <v/>
      </c>
      <c r="AK14" s="173" t="str">
        <f>IF('Речевое развитие'!N15="","",IF('Речевое развитие'!N15=2,"сформирован",IF('Речевое развитие'!N15=0,"не сформирован", "в стадии формирования")))</f>
        <v/>
      </c>
      <c r="AL14" s="173" t="str">
        <f>IF('Художественно-эстетическое разв'!E16="","",IF('Художественно-эстетическое разв'!E16=2,"сформирован",IF('Художественно-эстетическое разв'!E16=0,"не сформирован", "в стадии формирования")))</f>
        <v/>
      </c>
      <c r="AM14" s="173"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AN1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4" s="173" t="str">
        <f>IF('Художественно-эстетическое разв'!AB16="","",IF('Художественно-эстетическое разв'!AB16=2,"сформирован",IF('Художественно-эстетическое разв'!AB16=0,"не сформирован", "в стадии формирования")))</f>
        <v/>
      </c>
      <c r="AP14" s="174"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разв'!#REF!="","",IF('Художественно-эстетическое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разв'!#REF!+'Художественно-эстетическое разв'!AB16)/10))))))))))</f>
        <v/>
      </c>
      <c r="AQ14" s="173" t="str">
        <f>'целевые ориентиры'!AM15</f>
        <v/>
      </c>
      <c r="AR14" s="173" t="str">
        <f>'Речевое развитие'!I15</f>
        <v/>
      </c>
      <c r="AS14" s="173" t="str">
        <f>IF('Речевое развитие'!D15="","",IF('Речевое развитие'!D15=2,"сформирован",IF('Речевое развитие'!D15=0,"не сформирован", "в стадии формирования")))</f>
        <v/>
      </c>
      <c r="AT14" s="173" t="e">
        <f>IF('Речевое развитие'!#REF!="","",IF('Речевое развитие'!#REF!=2,"сформирован",IF('Речевое развитие'!#REF!=0,"не сформирован", "в стадии формирования")))</f>
        <v>#REF!</v>
      </c>
      <c r="AU14" s="173" t="str">
        <f>IF('Речевое развитие'!E15="","",IF('Речевое развитие'!E15=2,"сформирован",IF('Речевое развитие'!E15=0,"не сформирован", "в стадии формирования")))</f>
        <v/>
      </c>
      <c r="AV14" s="173" t="str">
        <f>IF('Речевое развитие'!F15="","",IF('Речевое развитие'!F15=2,"сформирован",IF('Речевое развитие'!F15=0,"не сформирован", "в стадии формирования")))</f>
        <v/>
      </c>
      <c r="AW14" s="173" t="str">
        <f>IF('Речевое развитие'!G15="","",IF('Речевое развитие'!G15=2,"сформирован",IF('Речевое развитие'!G15=0,"не сформирован", "в стадии формирования")))</f>
        <v/>
      </c>
      <c r="AX14" s="173"/>
      <c r="AY14" s="173" t="str">
        <f>IF('Речевое развитие'!M15="","",IF('Речевое развитие'!M15=2,"сформирован",IF('Речевое развитие'!M15=0,"не сформирован", "в стадии формирования")))</f>
        <v/>
      </c>
      <c r="AZ14" s="173" t="str">
        <f>IF('Познавательное развитие'!V16="","",IF('Речевое развитие'!D15="","",IF('Речевое развитие'!#REF!="","",IF('Речевое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развитие'!#REF!+'Речевое развитие'!E15+'Речевое развитие'!F15+'Речевое развитие'!G15+'Речевое развитие'!J15+'Речевое развитие'!M15)/8))))))))</f>
        <v/>
      </c>
      <c r="BA14" s="173" t="str">
        <f>'целевые ориентиры'!AV15</f>
        <v/>
      </c>
      <c r="BB14" s="173"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BC14" s="173" t="str">
        <f>IF('Художественно-эстетическое разв'!N16="","",IF('Художественно-эстетическое разв'!N16=2,"сформирован",IF('Художественно-эстетическое разв'!N16=0,"не сформирован", "в стадии формирования")))</f>
        <v/>
      </c>
      <c r="BD14" s="175" t="str">
        <f>IF('Художественно-эстетическое разв'!V16="","",IF('Художественно-эстетическое разв'!V16=2,"сформирован",IF('Художественно-эстетическое разв'!V16=0,"не сформирован", "в стадии формирования")))</f>
        <v/>
      </c>
      <c r="BE14" s="173" t="str">
        <f>IF('Физическое развитие'!D15="","",IF('Физическое развитие'!D15=2,"сформирован",IF('Физическое развитие'!D15=0,"не сформирован", "в стадии формирования")))</f>
        <v/>
      </c>
      <c r="BF14" s="173" t="str">
        <f>IF('Физическое развитие'!E15="","",IF('Физическое развитие'!E15=2,"сформирован",IF('Физическое развитие'!E15=0,"не сформирован", "в стадии формирования")))</f>
        <v/>
      </c>
      <c r="BG14" s="173" t="str">
        <f>IF('Физическое развитие'!F15="","",IF('Физическое развитие'!F15=2,"сформирован",IF('Физическое развитие'!F15=0,"не сформирован", "в стадии формирования")))</f>
        <v/>
      </c>
      <c r="BH14" s="173" t="str">
        <f>IF('Физическое развитие'!G15="","",IF('Физическое развитие'!G15=2,"сформирован",IF('Физическое развитие'!G15=0,"не сформирован", "в стадии формирования")))</f>
        <v/>
      </c>
      <c r="BI14" s="173" t="str">
        <f>IF('Физическое развитие'!H15="","",IF('Физическое развитие'!H15=2,"сформирован",IF('Физическое развитие'!H15=0,"не сформирован", "в стадии формирования")))</f>
        <v/>
      </c>
      <c r="BJ14" s="173" t="e">
        <f>IF('Физическое развитие'!#REF!="","",IF('Физическое развитие'!#REF!=2,"сформирован",IF('Физическое развитие'!#REF!=0,"не сформирован", "в стадии формирования")))</f>
        <v>#REF!</v>
      </c>
      <c r="BK14" s="173" t="str">
        <f>IF('Физическое развитие'!I15="","",IF('Физическое развитие'!I15=2,"сформирован",IF('Физическое развитие'!I15=0,"не сформирован", "в стадии формирования")))</f>
        <v/>
      </c>
      <c r="BL14" s="173" t="str">
        <f>IF('Физическое развитие'!J15="","",IF('Физическое развитие'!J15=2,"сформирован",IF('Физическое развитие'!J15=0,"не сформирован", "в стадии формирования")))</f>
        <v/>
      </c>
      <c r="BM14" s="173" t="str">
        <f>IF('Физическое развитие'!K15="","",IF('Физическое развитие'!K15=2,"сформирован",IF('Физическое развитие'!K15=0,"не сформирован", "в стадии формирования")))</f>
        <v/>
      </c>
      <c r="BN14" s="173" t="str">
        <f>IF('Физическое развитие'!M15="","",IF('Физическое развитие'!M15=2,"сформирован",IF('Физическое развитие'!M15=0,"не сформирован", "в стадии формирования")))</f>
        <v/>
      </c>
      <c r="BO14" s="176"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развитие'!#REF!="","",IF('Физическое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развитие'!#REF!+'Физическое развитие'!I15+'Физическое развитие'!J15+'Физическое развитие'!K15+'Физическое развитие'!M15)/13)))))))))))))</f>
        <v/>
      </c>
      <c r="BP14" s="173" t="str">
        <f>'целевые ориентиры'!BJ15</f>
        <v/>
      </c>
      <c r="BQ14" s="173"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BR14" s="173"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BS14" s="173"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BT14" s="173"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BU14" s="173"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BV14" s="173"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BW1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4" s="173"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BY14" s="173"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BZ14" s="173" t="str">
        <f>IF('Физическое развитие'!L15="","",IF('Физическое развитие'!L15=2,"сформирован",IF('Физическое развитие'!L15=0,"не сформирован", "в стадии формирования")))</f>
        <v/>
      </c>
      <c r="CA14" s="173" t="str">
        <f>IF('Физическое развитие'!P15="","",IF('Физическое развитие'!P15=2,"сформирован",IF('Физическое развитие'!P15=0,"не сформирован", "в стадии формирования")))</f>
        <v/>
      </c>
      <c r="CB14" s="173" t="e">
        <f>IF('Физическое развитие'!#REF!="","",IF('Физическое развитие'!#REF!=2,"сформирован",IF('Физическое развитие'!#REF!=0,"не сформирован", "в стадии формирования")))</f>
        <v>#REF!</v>
      </c>
      <c r="CC14" s="173" t="str">
        <f>IF('Физическое развитие'!Q15="","",IF('Физическое развитие'!Q15=2,"сформирован",IF('Физическое развитие'!Q15=0,"не сформирован", "в стадии формирования")))</f>
        <v/>
      </c>
      <c r="CD14" s="173" t="str">
        <f>IF('Физическое развитие'!R15="","",IF('Физическое развитие'!R15=2,"сформирован",IF('Физическое развитие'!R15=0,"не сформирован", "в стадии формирования")))</f>
        <v/>
      </c>
      <c r="CE14" s="173"/>
      <c r="CF14" s="173" t="str">
        <f>'целевые ориентиры'!BX15</f>
        <v/>
      </c>
      <c r="CG14" s="173"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CH14" s="173"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CI14" s="173"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CJ14" s="173"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CK14" s="173" t="str">
        <f>IF('Социально-коммуникативное разви'!AB16="","",IF('Социально-коммуникативное разви'!AB16=2,"сформирован",IF('Социально-коммуникативное разви'!AB16=0,"не сформирован", "в стадии формирования")))</f>
        <v/>
      </c>
      <c r="CL14" s="173" t="str">
        <f>IF('Социально-коммуникативное разви'!AC16="","",IF('Социально-коммуникативное разви'!AC16=2,"сформирован",IF('Социально-коммуникативное разви'!AC16=0,"не сформирован", "в стадии формирования")))</f>
        <v/>
      </c>
      <c r="CM14" s="173"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CN14" s="173" t="str">
        <f>IF('Социально-коммуникативное разви'!AE16="","",IF('Социально-коммуникативное разви'!AE16=2,"сформирован",IF('Социально-коммуникативное разви'!AE16=0,"не сформирован", "в стадии формирования")))</f>
        <v/>
      </c>
      <c r="CO14" s="173" t="str">
        <f>IF('Познавательное развитие'!D16="","",IF('Познавательное развитие'!D16=2,"сформирован",IF('Познавательное развитие'!D16=0,"не сформирован", "в стадии формирования")))</f>
        <v/>
      </c>
      <c r="CP14" s="173" t="str">
        <f>IF('Познавательное развитие'!E16="","",IF('Познавательное развитие'!E16=2,"сформирован",IF('Познавательное развитие'!E16=0,"не сформирован", "в стадии формирования")))</f>
        <v/>
      </c>
      <c r="CQ14" s="173" t="str">
        <f>IF('Познавательное развитие'!F16="","",IF('Познавательное развитие'!F16=2,"сформирован",IF('Познавательное развитие'!F16=0,"не сформирован", "в стадии формирования")))</f>
        <v/>
      </c>
      <c r="CR14" s="173" t="str">
        <f>IF('Познавательное развитие'!I16="","",IF('Познавательное развитие'!I16=2,"сформирован",IF('Познавательное развитие'!I16=0,"не сформирован", "в стадии формирования")))</f>
        <v/>
      </c>
      <c r="CS14" s="173" t="str">
        <f>IF('Познавательное развитие'!K16="","",IF('Познавательное развитие'!K16=2,"сформирован",IF('Познавательное развитие'!K16=0,"не сформирован", "в стадии формирования")))</f>
        <v/>
      </c>
      <c r="CT14" s="173" t="str">
        <f>IF('Познавательное развитие'!S16="","",IF('Познавательное развитие'!S16=2,"сформирован",IF('Познавательное развитие'!S16=0,"не сформирован", "в стадии формирования")))</f>
        <v/>
      </c>
      <c r="CU14" s="173" t="str">
        <f>IF('Познавательное развитие'!U16="","",IF('Познавательное развитие'!U16=2,"сформирован",IF('Познавательное развитие'!U16=0,"не сформирован", "в стадии формирования")))</f>
        <v/>
      </c>
      <c r="CV14" s="173" t="e">
        <f>IF('Познавательное развитие'!#REF!="","",IF('Познавательное развитие'!#REF!=2,"сформирован",IF('Познавательное развитие'!#REF!=0,"не сформирован", "в стадии формирования")))</f>
        <v>#REF!</v>
      </c>
      <c r="CW14" s="173" t="str">
        <f>IF('Познавательное развитие'!Y16="","",IF('Познавательное развитие'!Y16=2,"сформирован",IF('Познавательное развитие'!Y16=0,"не сформирован", "в стадии формирования")))</f>
        <v/>
      </c>
      <c r="CX14" s="173" t="str">
        <f>IF('Познавательное развитие'!Z16="","",IF('Познавательное развитие'!Z16=2,"сформирован",IF('Познавательное развитие'!Z16=0,"не сформирован", "в стадии формирования")))</f>
        <v/>
      </c>
      <c r="CY14" s="173" t="str">
        <f>IF('Познавательное развитие'!AA16="","",IF('Познавательное развитие'!AA16=2,"сформирован",IF('Познавательное развитие'!AA16=0,"не сформирован", "в стадии формирования")))</f>
        <v/>
      </c>
      <c r="CZ14" s="173" t="str">
        <f>IF('Познавательное развитие'!AB16="","",IF('Познавательное развитие'!AB16=2,"сформирован",IF('Познавательное развитие'!AB16=0,"не сформирован", "в стадии формирования")))</f>
        <v/>
      </c>
      <c r="DA14" s="173" t="str">
        <f>IF('Познавательное развитие'!AC16="","",IF('Познавательное развитие'!AC16=2,"сформирован",IF('Познавательное развитие'!AC16=0,"не сформирован", "в стадии формирования")))</f>
        <v/>
      </c>
      <c r="DB14" s="173" t="str">
        <f>IF('Познавательное развитие'!AD16="","",IF('Познавательное развитие'!AD16=2,"сформирован",IF('Познавательное развитие'!AD16=0,"не сформирован", "в стадии формирования")))</f>
        <v/>
      </c>
      <c r="DC14" s="173" t="str">
        <f>IF('Познавательное развитие'!AE16="","",IF('Познавательное развитие'!AE16=2,"сформирован",IF('Познавательное развитие'!AE16=0,"не сформирован", "в стадии формирования")))</f>
        <v/>
      </c>
      <c r="DD14" s="173" t="str">
        <f>IF('Речевое развитие'!J15="","",IF('Речевое развитие'!J15=2,"сформирован",IF('Речевое развитие'!J15=0,"не сформирован", "в стадии формирования")))</f>
        <v/>
      </c>
      <c r="DE14" s="173" t="str">
        <f>IF('Речевое развитие'!K15="","",IF('Речевое развитие'!K15=2,"сформирован",IF('Речевое развитие'!K15=0,"не сформирован", "в стадии формирования")))</f>
        <v/>
      </c>
      <c r="DF14" s="173" t="str">
        <f>IF('Речевое развитие'!L15="","",IF('Речевое развитие'!L15=2,"сформирован",IF('Речевое развитие'!L15=0,"не сформирован", "в стадии формирования")))</f>
        <v/>
      </c>
      <c r="DG14" s="175" t="str">
        <f>IF('Художественно-эстетическое разв'!AA16="","",IF('Художественно-эстетическое разв'!AA16=2,"сформирован",IF('Художественно-эстетическое разв'!AA16=0,"не сформирован", "в стадии формирования")))</f>
        <v/>
      </c>
      <c r="DH14" s="176"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развитие'!#REF!="","",IF('Познавательное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развитие'!#REF!+'Познавательное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разв'!AA16)/27)))))))))))))))))))))))))))</f>
        <v/>
      </c>
      <c r="DI14" s="173" t="str">
        <f>'целевые ориентиры'!CZ15</f>
        <v/>
      </c>
    </row>
    <row r="15" spans="1:150">
      <c r="A15" s="96">
        <f>список!A14</f>
        <v>13</v>
      </c>
      <c r="B15" s="163" t="str">
        <f>IF(список!B14="","",список!B14)</f>
        <v/>
      </c>
      <c r="C15" s="97">
        <f>IF(список!C14="","",список!C14)</f>
        <v>0</v>
      </c>
      <c r="D15" s="81"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E15" s="81"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F15" s="81"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G15" s="81"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H15" s="81"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I15" s="81" t="str">
        <f>IF('Познавательное развитие'!J17="","",IF('Познавательное развитие'!J17=2,"сформирован",IF('Познавательное развитие'!J17=0,"не сформирован", "в стадии формирования")))</f>
        <v/>
      </c>
      <c r="J15" s="81" t="str">
        <f>IF('Познавательное развитие'!K17="","",IF('Познавательное развитие'!K17=2,"сформирован",IF('Познавательное развитие'!K17=0,"не сформирован", "в стадии формирования")))</f>
        <v/>
      </c>
      <c r="K15" s="81" t="str">
        <f>IF('Познавательное развитие'!N17="","",IF('Познавательное развитие'!N17=2,"сформирован",IF('Познавательное развитие'!N17=0,"не сформирован", "в стадии формирования")))</f>
        <v/>
      </c>
      <c r="L15" s="81" t="str">
        <f>IF('Познавательное развитие'!O17="","",IF('Познавательное развитие'!O17=2,"сформирован",IF('Познавательное развитие'!O17=0,"не сформирован", "в стадии формирования")))</f>
        <v/>
      </c>
      <c r="M15" s="81" t="str">
        <f>IF('Познавательное развитие'!U17="","",IF('Познавательное развитие'!U17=2,"сформирован",IF('Познавательное развитие'!U17=0,"не сформирован", "в стадии формирования")))</f>
        <v/>
      </c>
      <c r="N15" s="81" t="str">
        <f>IF('Речевое развитие'!G16="","",IF('Речевое развитие'!G16=2,"сформирован",IF('Речевое развитие'!G16=0,"не сформирован", "в стадии формирования")))</f>
        <v/>
      </c>
      <c r="O15" s="81"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P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5" s="134"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разв'!D17="","",IF('Художественно-эстетическое разв'!#REF!="","",IF('Художественно-эстетическое разв'!#REF!="","",('Социально-коммуникативное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разв'!D17+'Художественно-эстетическое разв'!#REF!+'Художественно-эстетическое разв'!#REF!)/14))))))))))))))</f>
        <v/>
      </c>
      <c r="S15" s="173" t="str">
        <f>'целевые ориентиры'!Q16</f>
        <v/>
      </c>
      <c r="T15" s="173"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5" s="173"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V15" s="173"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W15" s="173"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X15" s="173"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Y15" s="173"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Z1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5" s="173"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AB15" s="173" t="str">
        <f>IF('Познавательное развитие'!T17="","",IF('Познавательное развитие'!T17=2,"сформирован",IF('Познавательное развитие'!T17=0,"не сформирован", "в стадии формирования")))</f>
        <v/>
      </c>
      <c r="AC15" s="173" t="str">
        <f>IF('Речевое развитие'!G16="","",IF('Речевое развитие'!G16=2,"сформирован",IF('Речевое развитие'!G16=0,"не сформирован", "в стадии формирования")))</f>
        <v/>
      </c>
      <c r="AD15" s="173"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разви'!#REF!="","",IF('Социально-коммуникативное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разви'!#REF!+'Социально-коммуникативное разви'!U17+'Познавательное развитие'!T17+'Речевое развитие'!G16)/10))))))))))</f>
        <v/>
      </c>
      <c r="AE15" s="173" t="str">
        <f>'целевые ориентиры'!AB16</f>
        <v/>
      </c>
      <c r="AF15" s="173" t="str">
        <f>IF('Социально-коммуникативное разви'!P17="","",IF('Социально-коммуникативное разви'!P17=2,"сформирован",IF('Социально-коммуникативное разви'!P17=0,"не сформирован", "в стадии формирования")))</f>
        <v/>
      </c>
      <c r="AG15" s="173" t="str">
        <f>IF('Познавательное развитие'!P17="","",IF('Познавательное развитие'!P17=2,"сформирован",IF('Познавательное развитие'!P17=0,"не сформирован", "в стадии формирования")))</f>
        <v/>
      </c>
      <c r="AH15" s="173" t="str">
        <f>IF('Речевое развитие'!F16="","",IF('Речевое развитие'!F16=2,"сформирован",IF('Речевое развитие'!GG16=0,"не сформирован", "в стадии формирования")))</f>
        <v/>
      </c>
      <c r="AI15" s="173" t="str">
        <f>IF('Речевое развитие'!G16="","",IF('Речевое развитие'!G16=2,"сформирован",IF('Речевое развитие'!GH16=0,"не сформирован", "в стадии формирования")))</f>
        <v/>
      </c>
      <c r="AJ15" s="173" t="str">
        <f>IF('Речевое развитие'!M16="","",IF('Речевое развитие'!M16=2,"сформирован",IF('Речевое развитие'!M16=0,"не сформирован", "в стадии формирования")))</f>
        <v/>
      </c>
      <c r="AK15" s="173" t="str">
        <f>IF('Речевое развитие'!N16="","",IF('Речевое развитие'!N16=2,"сформирован",IF('Речевое развитие'!N16=0,"не сформирован", "в стадии формирования")))</f>
        <v/>
      </c>
      <c r="AL15" s="173" t="str">
        <f>IF('Художественно-эстетическое разв'!E17="","",IF('Художественно-эстетическое разв'!E17=2,"сформирован",IF('Художественно-эстетическое разв'!E17=0,"не сформирован", "в стадии формирования")))</f>
        <v/>
      </c>
      <c r="AM15" s="173"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AN1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5" s="173" t="str">
        <f>IF('Художественно-эстетическое разв'!AB17="","",IF('Художественно-эстетическое разв'!AB17=2,"сформирован",IF('Художественно-эстетическое разв'!AB17=0,"не сформирован", "в стадии формирования")))</f>
        <v/>
      </c>
      <c r="AP15" s="174"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разв'!#REF!="","",IF('Художественно-эстетическое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разв'!#REF!+'Художественно-эстетическое разв'!AB17)/10))))))))))</f>
        <v/>
      </c>
      <c r="AQ15" s="173" t="str">
        <f>'целевые ориентиры'!AM16</f>
        <v/>
      </c>
      <c r="AR15" s="173" t="str">
        <f>'Речевое развитие'!I16</f>
        <v/>
      </c>
      <c r="AS15" s="173" t="str">
        <f>IF('Речевое развитие'!D16="","",IF('Речевое развитие'!D16=2,"сформирован",IF('Речевое развитие'!D16=0,"не сформирован", "в стадии формирования")))</f>
        <v/>
      </c>
      <c r="AT15" s="173" t="e">
        <f>IF('Речевое развитие'!#REF!="","",IF('Речевое развитие'!#REF!=2,"сформирован",IF('Речевое развитие'!#REF!=0,"не сформирован", "в стадии формирования")))</f>
        <v>#REF!</v>
      </c>
      <c r="AU15" s="173" t="str">
        <f>IF('Речевое развитие'!E16="","",IF('Речевое развитие'!E16=2,"сформирован",IF('Речевое развитие'!E16=0,"не сформирован", "в стадии формирования")))</f>
        <v/>
      </c>
      <c r="AV15" s="173" t="str">
        <f>IF('Речевое развитие'!F16="","",IF('Речевое развитие'!F16=2,"сформирован",IF('Речевое развитие'!F16=0,"не сформирован", "в стадии формирования")))</f>
        <v/>
      </c>
      <c r="AW15" s="173" t="str">
        <f>IF('Речевое развитие'!G16="","",IF('Речевое развитие'!G16=2,"сформирован",IF('Речевое развитие'!G16=0,"не сформирован", "в стадии формирования")))</f>
        <v/>
      </c>
      <c r="AX15" s="173"/>
      <c r="AY15" s="173" t="str">
        <f>IF('Речевое развитие'!M16="","",IF('Речевое развитие'!M16=2,"сформирован",IF('Речевое развитие'!M16=0,"не сформирован", "в стадии формирования")))</f>
        <v/>
      </c>
      <c r="AZ15" s="173" t="str">
        <f>IF('Познавательное развитие'!V17="","",IF('Речевое развитие'!D16="","",IF('Речевое развитие'!#REF!="","",IF('Речевое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развитие'!#REF!+'Речевое развитие'!E16+'Речевое развитие'!F16+'Речевое развитие'!G16+'Речевое развитие'!J16+'Речевое развитие'!M16)/8))))))))</f>
        <v/>
      </c>
      <c r="BA15" s="173" t="str">
        <f>'целевые ориентиры'!AV16</f>
        <v/>
      </c>
      <c r="BB15" s="173"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BC15" s="173" t="str">
        <f>IF('Художественно-эстетическое разв'!N17="","",IF('Художественно-эстетическое разв'!N17=2,"сформирован",IF('Художественно-эстетическое разв'!N17=0,"не сформирован", "в стадии формирования")))</f>
        <v/>
      </c>
      <c r="BD15" s="175" t="str">
        <f>IF('Художественно-эстетическое разв'!V17="","",IF('Художественно-эстетическое разв'!V17=2,"сформирован",IF('Художественно-эстетическое разв'!V17=0,"не сформирован", "в стадии формирования")))</f>
        <v/>
      </c>
      <c r="BE15" s="173" t="str">
        <f>IF('Физическое развитие'!D16="","",IF('Физическое развитие'!D16=2,"сформирован",IF('Физическое развитие'!D16=0,"не сформирован", "в стадии формирования")))</f>
        <v/>
      </c>
      <c r="BF15" s="173" t="str">
        <f>IF('Физическое развитие'!E16="","",IF('Физическое развитие'!E16=2,"сформирован",IF('Физическое развитие'!E16=0,"не сформирован", "в стадии формирования")))</f>
        <v/>
      </c>
      <c r="BG15" s="173" t="str">
        <f>IF('Физическое развитие'!F16="","",IF('Физическое развитие'!F16=2,"сформирован",IF('Физическое развитие'!F16=0,"не сформирован", "в стадии формирования")))</f>
        <v/>
      </c>
      <c r="BH15" s="173" t="str">
        <f>IF('Физическое развитие'!G16="","",IF('Физическое развитие'!G16=2,"сформирован",IF('Физическое развитие'!G16=0,"не сформирован", "в стадии формирования")))</f>
        <v/>
      </c>
      <c r="BI15" s="173" t="str">
        <f>IF('Физическое развитие'!H16="","",IF('Физическое развитие'!H16=2,"сформирован",IF('Физическое развитие'!H16=0,"не сформирован", "в стадии формирования")))</f>
        <v/>
      </c>
      <c r="BJ15" s="173" t="e">
        <f>IF('Физическое развитие'!#REF!="","",IF('Физическое развитие'!#REF!=2,"сформирован",IF('Физическое развитие'!#REF!=0,"не сформирован", "в стадии формирования")))</f>
        <v>#REF!</v>
      </c>
      <c r="BK15" s="173" t="str">
        <f>IF('Физическое развитие'!I16="","",IF('Физическое развитие'!I16=2,"сформирован",IF('Физическое развитие'!I16=0,"не сформирован", "в стадии формирования")))</f>
        <v/>
      </c>
      <c r="BL15" s="173" t="str">
        <f>IF('Физическое развитие'!J16="","",IF('Физическое развитие'!J16=2,"сформирован",IF('Физическое развитие'!J16=0,"не сформирован", "в стадии формирования")))</f>
        <v/>
      </c>
      <c r="BM15" s="173" t="str">
        <f>IF('Физическое развитие'!K16="","",IF('Физическое развитие'!K16=2,"сформирован",IF('Физическое развитие'!K16=0,"не сформирован", "в стадии формирования")))</f>
        <v/>
      </c>
      <c r="BN15" s="173" t="str">
        <f>IF('Физическое развитие'!M16="","",IF('Физическое развитие'!M16=2,"сформирован",IF('Физическое развитие'!M16=0,"не сформирован", "в стадии формирования")))</f>
        <v/>
      </c>
      <c r="BO15" s="176"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развитие'!#REF!="","",IF('Физическое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развитие'!#REF!+'Физическое развитие'!I16+'Физическое развитие'!J16+'Физическое развитие'!K16+'Физическое развитие'!M16)/13)))))))))))))</f>
        <v/>
      </c>
      <c r="BP15" s="173" t="str">
        <f>'целевые ориентиры'!BJ16</f>
        <v/>
      </c>
      <c r="BQ15" s="173"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BR15" s="173"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BS15" s="173"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BT15" s="173"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BU15" s="173"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BV15" s="173"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BW1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5" s="173"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BY15" s="173"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BZ15" s="173" t="str">
        <f>IF('Физическое развитие'!L16="","",IF('Физическое развитие'!L16=2,"сформирован",IF('Физическое развитие'!L16=0,"не сформирован", "в стадии формирования")))</f>
        <v/>
      </c>
      <c r="CA15" s="173" t="str">
        <f>IF('Физическое развитие'!P16="","",IF('Физическое развитие'!P16=2,"сформирован",IF('Физическое развитие'!P16=0,"не сформирован", "в стадии формирования")))</f>
        <v/>
      </c>
      <c r="CB15" s="173" t="e">
        <f>IF('Физическое развитие'!#REF!="","",IF('Физическое развитие'!#REF!=2,"сформирован",IF('Физическое развитие'!#REF!=0,"не сформирован", "в стадии формирования")))</f>
        <v>#REF!</v>
      </c>
      <c r="CC15" s="173" t="str">
        <f>IF('Физическое развитие'!Q16="","",IF('Физическое развитие'!Q16=2,"сформирован",IF('Физическое развитие'!Q16=0,"не сформирован", "в стадии формирования")))</f>
        <v/>
      </c>
      <c r="CD15" s="173" t="str">
        <f>IF('Физическое развитие'!R16="","",IF('Физическое развитие'!R16=2,"сформирован",IF('Физическое развитие'!R16=0,"не сформирован", "в стадии формирования")))</f>
        <v/>
      </c>
      <c r="CE15" s="173"/>
      <c r="CF15" s="173" t="str">
        <f>'целевые ориентиры'!BX16</f>
        <v/>
      </c>
      <c r="CG15" s="173"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CH15" s="173"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CI15" s="173"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CJ15" s="173"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CK15" s="173" t="str">
        <f>IF('Социально-коммуникативное разви'!AB17="","",IF('Социально-коммуникативное разви'!AB17=2,"сформирован",IF('Социально-коммуникативное разви'!AB17=0,"не сформирован", "в стадии формирования")))</f>
        <v/>
      </c>
      <c r="CL15" s="173" t="str">
        <f>IF('Социально-коммуникативное разви'!AC17="","",IF('Социально-коммуникативное разви'!AC17=2,"сформирован",IF('Социально-коммуникативное разви'!AC17=0,"не сформирован", "в стадии формирования")))</f>
        <v/>
      </c>
      <c r="CM15" s="173"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CN15" s="173" t="str">
        <f>IF('Социально-коммуникативное разви'!AE17="","",IF('Социально-коммуникативное разви'!AE17=2,"сформирован",IF('Социально-коммуникативное разви'!AE17=0,"не сформирован", "в стадии формирования")))</f>
        <v/>
      </c>
      <c r="CO15" s="173" t="str">
        <f>IF('Познавательное развитие'!D17="","",IF('Познавательное развитие'!D17=2,"сформирован",IF('Познавательное развитие'!D17=0,"не сформирован", "в стадии формирования")))</f>
        <v/>
      </c>
      <c r="CP15" s="173" t="str">
        <f>IF('Познавательное развитие'!E17="","",IF('Познавательное развитие'!E17=2,"сформирован",IF('Познавательное развитие'!E17=0,"не сформирован", "в стадии формирования")))</f>
        <v/>
      </c>
      <c r="CQ15" s="173" t="str">
        <f>IF('Познавательное развитие'!F17="","",IF('Познавательное развитие'!F17=2,"сформирован",IF('Познавательное развитие'!F17=0,"не сформирован", "в стадии формирования")))</f>
        <v/>
      </c>
      <c r="CR15" s="173" t="str">
        <f>IF('Познавательное развитие'!I17="","",IF('Познавательное развитие'!I17=2,"сформирован",IF('Познавательное развитие'!I17=0,"не сформирован", "в стадии формирования")))</f>
        <v/>
      </c>
      <c r="CS15" s="173" t="str">
        <f>IF('Познавательное развитие'!K17="","",IF('Познавательное развитие'!K17=2,"сформирован",IF('Познавательное развитие'!K17=0,"не сформирован", "в стадии формирования")))</f>
        <v/>
      </c>
      <c r="CT15" s="173" t="str">
        <f>IF('Познавательное развитие'!S17="","",IF('Познавательное развитие'!S17=2,"сформирован",IF('Познавательное развитие'!S17=0,"не сформирован", "в стадии формирования")))</f>
        <v/>
      </c>
      <c r="CU15" s="173" t="str">
        <f>IF('Познавательное развитие'!U17="","",IF('Познавательное развитие'!U17=2,"сформирован",IF('Познавательное развитие'!U17=0,"не сформирован", "в стадии формирования")))</f>
        <v/>
      </c>
      <c r="CV15" s="173" t="e">
        <f>IF('Познавательное развитие'!#REF!="","",IF('Познавательное развитие'!#REF!=2,"сформирован",IF('Познавательное развитие'!#REF!=0,"не сформирован", "в стадии формирования")))</f>
        <v>#REF!</v>
      </c>
      <c r="CW15" s="173" t="str">
        <f>IF('Познавательное развитие'!Y17="","",IF('Познавательное развитие'!Y17=2,"сформирован",IF('Познавательное развитие'!Y17=0,"не сформирован", "в стадии формирования")))</f>
        <v/>
      </c>
      <c r="CX15" s="173" t="str">
        <f>IF('Познавательное развитие'!Z17="","",IF('Познавательное развитие'!Z17=2,"сформирован",IF('Познавательное развитие'!Z17=0,"не сформирован", "в стадии формирования")))</f>
        <v/>
      </c>
      <c r="CY15" s="173" t="str">
        <f>IF('Познавательное развитие'!AA17="","",IF('Познавательное развитие'!AA17=2,"сформирован",IF('Познавательное развитие'!AA17=0,"не сформирован", "в стадии формирования")))</f>
        <v/>
      </c>
      <c r="CZ15" s="173" t="str">
        <f>IF('Познавательное развитие'!AB17="","",IF('Познавательное развитие'!AB17=2,"сформирован",IF('Познавательное развитие'!AB17=0,"не сформирован", "в стадии формирования")))</f>
        <v/>
      </c>
      <c r="DA15" s="173" t="str">
        <f>IF('Познавательное развитие'!AC17="","",IF('Познавательное развитие'!AC17=2,"сформирован",IF('Познавательное развитие'!AC17=0,"не сформирован", "в стадии формирования")))</f>
        <v/>
      </c>
      <c r="DB15" s="173" t="str">
        <f>IF('Познавательное развитие'!AD17="","",IF('Познавательное развитие'!AD17=2,"сформирован",IF('Познавательное развитие'!AD17=0,"не сформирован", "в стадии формирования")))</f>
        <v/>
      </c>
      <c r="DC15" s="173" t="str">
        <f>IF('Познавательное развитие'!AE17="","",IF('Познавательное развитие'!AE17=2,"сформирован",IF('Познавательное развитие'!AE17=0,"не сформирован", "в стадии формирования")))</f>
        <v/>
      </c>
      <c r="DD15" s="173" t="str">
        <f>IF('Речевое развитие'!J16="","",IF('Речевое развитие'!J16=2,"сформирован",IF('Речевое развитие'!J16=0,"не сформирован", "в стадии формирования")))</f>
        <v/>
      </c>
      <c r="DE15" s="173" t="str">
        <f>IF('Речевое развитие'!K16="","",IF('Речевое развитие'!K16=2,"сформирован",IF('Речевое развитие'!K16=0,"не сформирован", "в стадии формирования")))</f>
        <v/>
      </c>
      <c r="DF15" s="173" t="str">
        <f>IF('Речевое развитие'!L16="","",IF('Речевое развитие'!L16=2,"сформирован",IF('Речевое развитие'!L16=0,"не сформирован", "в стадии формирования")))</f>
        <v/>
      </c>
      <c r="DG15" s="175" t="str">
        <f>IF('Художественно-эстетическое разв'!AA17="","",IF('Художественно-эстетическое разв'!AA17=2,"сформирован",IF('Художественно-эстетическое разв'!AA17=0,"не сформирован", "в стадии формирования")))</f>
        <v/>
      </c>
      <c r="DH15" s="176"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развитие'!#REF!="","",IF('Познавательное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развитие'!#REF!+'Познавательное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разв'!AA17)/27)))))))))))))))))))))))))))</f>
        <v/>
      </c>
      <c r="DI15" s="173" t="str">
        <f>'целевые ориентиры'!CZ16</f>
        <v/>
      </c>
    </row>
    <row r="16" spans="1:150" s="119" customFormat="1">
      <c r="A16" s="96">
        <f>список!A15</f>
        <v>14</v>
      </c>
      <c r="B16" s="163" t="str">
        <f>IF(список!B15="","",список!B15)</f>
        <v/>
      </c>
      <c r="C16" s="97">
        <f>IF(список!C15="","",список!C15)</f>
        <v>0</v>
      </c>
      <c r="D16" s="81"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E16" s="81"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F16" s="81"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G16" s="81"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H16" s="81"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I16" s="81" t="str">
        <f>IF('Познавательное развитие'!J18="","",IF('Познавательное развитие'!J18=2,"сформирован",IF('Познавательное развитие'!J18=0,"не сформирован", "в стадии формирования")))</f>
        <v/>
      </c>
      <c r="J16" s="81" t="str">
        <f>IF('Познавательное развитие'!K18="","",IF('Познавательное развитие'!K18=2,"сформирован",IF('Познавательное развитие'!K18=0,"не сформирован", "в стадии формирования")))</f>
        <v/>
      </c>
      <c r="K16" s="81" t="str">
        <f>IF('Познавательное развитие'!N18="","",IF('Познавательное развитие'!N18=2,"сформирован",IF('Познавательное развитие'!N18=0,"не сформирован", "в стадии формирования")))</f>
        <v/>
      </c>
      <c r="L16" s="81" t="str">
        <f>IF('Познавательное развитие'!O18="","",IF('Познавательное развитие'!O18=2,"сформирован",IF('Познавательное развитие'!O18=0,"не сформирован", "в стадии формирования")))</f>
        <v/>
      </c>
      <c r="M16" s="81" t="str">
        <f>IF('Познавательное развитие'!U18="","",IF('Познавательное развитие'!U18=2,"сформирован",IF('Познавательное развитие'!U18=0,"не сформирован", "в стадии формирования")))</f>
        <v/>
      </c>
      <c r="N16" s="81" t="str">
        <f>IF('Речевое развитие'!G17="","",IF('Речевое развитие'!G17=2,"сформирован",IF('Речевое развитие'!G17=0,"не сформирован", "в стадии формирования")))</f>
        <v/>
      </c>
      <c r="O16" s="81"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P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6" s="134"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разв'!D18="","",IF('Художественно-эстетическое разв'!#REF!="","",IF('Художественно-эстетическое разв'!#REF!="","",('Социально-коммуникативное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разв'!D18+'Художественно-эстетическое разв'!#REF!+'Художественно-эстетическое разв'!#REF!)/14))))))))))))))</f>
        <v/>
      </c>
      <c r="S16" s="173" t="str">
        <f>'целевые ориентиры'!Q17</f>
        <v/>
      </c>
      <c r="T16" s="173"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6" s="173"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V16" s="173"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W16" s="173"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X16" s="173"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Y16" s="173"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Z1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6" s="173"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AB16" s="173" t="str">
        <f>IF('Познавательное развитие'!T18="","",IF('Познавательное развитие'!T18=2,"сформирован",IF('Познавательное развитие'!T18=0,"не сформирован", "в стадии формирования")))</f>
        <v/>
      </c>
      <c r="AC16" s="173" t="str">
        <f>IF('Речевое развитие'!G17="","",IF('Речевое развитие'!G17=2,"сформирован",IF('Речевое развитие'!G17=0,"не сформирован", "в стадии формирования")))</f>
        <v/>
      </c>
      <c r="AD16" s="173"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разви'!#REF!="","",IF('Социально-коммуникативное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разви'!#REF!+'Социально-коммуникативное разви'!U18+'Познавательное развитие'!T18+'Речевое развитие'!G17)/10))))))))))</f>
        <v/>
      </c>
      <c r="AE16" s="173" t="str">
        <f>'целевые ориентиры'!AB17</f>
        <v/>
      </c>
      <c r="AF16" s="173" t="str">
        <f>IF('Социально-коммуникативное разви'!P18="","",IF('Социально-коммуникативное разви'!P18=2,"сформирован",IF('Социально-коммуникативное разви'!P18=0,"не сформирован", "в стадии формирования")))</f>
        <v/>
      </c>
      <c r="AG16" s="173" t="str">
        <f>IF('Познавательное развитие'!P18="","",IF('Познавательное развитие'!P18=2,"сформирован",IF('Познавательное развитие'!P18=0,"не сформирован", "в стадии формирования")))</f>
        <v/>
      </c>
      <c r="AH16" s="173" t="str">
        <f>IF('Речевое развитие'!F17="","",IF('Речевое развитие'!F17=2,"сформирован",IF('Речевое развитие'!GG17=0,"не сформирован", "в стадии формирования")))</f>
        <v/>
      </c>
      <c r="AI16" s="173" t="str">
        <f>IF('Речевое развитие'!G17="","",IF('Речевое развитие'!G17=2,"сформирован",IF('Речевое развитие'!GH17=0,"не сформирован", "в стадии формирования")))</f>
        <v/>
      </c>
      <c r="AJ16" s="173" t="str">
        <f>IF('Речевое развитие'!M17="","",IF('Речевое развитие'!M17=2,"сформирован",IF('Речевое развитие'!M17=0,"не сформирован", "в стадии формирования")))</f>
        <v/>
      </c>
      <c r="AK16" s="173" t="str">
        <f>IF('Речевое развитие'!N17="","",IF('Речевое развитие'!N17=2,"сформирован",IF('Речевое развитие'!N17=0,"не сформирован", "в стадии формирования")))</f>
        <v/>
      </c>
      <c r="AL16" s="173" t="str">
        <f>IF('Художественно-эстетическое разв'!E18="","",IF('Художественно-эстетическое разв'!E18=2,"сформирован",IF('Художественно-эстетическое разв'!E18=0,"не сформирован", "в стадии формирования")))</f>
        <v/>
      </c>
      <c r="AM16" s="173"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AN16"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6" s="173" t="str">
        <f>IF('Художественно-эстетическое разв'!AB18="","",IF('Художественно-эстетическое разв'!AB18=2,"сформирован",IF('Художественно-эстетическое разв'!AB18=0,"не сформирован", "в стадии формирования")))</f>
        <v/>
      </c>
      <c r="AP16" s="174"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разв'!#REF!="","",IF('Художественно-эстетическое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разв'!#REF!+'Художественно-эстетическое разв'!AB18)/10))))))))))</f>
        <v/>
      </c>
      <c r="AQ16" s="173" t="str">
        <f>'целевые ориентиры'!AM17</f>
        <v/>
      </c>
      <c r="AR16" s="173" t="str">
        <f>'Речевое развитие'!I17</f>
        <v/>
      </c>
      <c r="AS16" s="173" t="str">
        <f>IF('Речевое развитие'!D17="","",IF('Речевое развитие'!D17=2,"сформирован",IF('Речевое развитие'!D17=0,"не сформирован", "в стадии формирования")))</f>
        <v/>
      </c>
      <c r="AT16" s="173" t="e">
        <f>IF('Речевое развитие'!#REF!="","",IF('Речевое развитие'!#REF!=2,"сформирован",IF('Речевое развитие'!#REF!=0,"не сформирован", "в стадии формирования")))</f>
        <v>#REF!</v>
      </c>
      <c r="AU16" s="173" t="str">
        <f>IF('Речевое развитие'!E17="","",IF('Речевое развитие'!E17=2,"сформирован",IF('Речевое развитие'!E17=0,"не сформирован", "в стадии формирования")))</f>
        <v/>
      </c>
      <c r="AV16" s="173" t="str">
        <f>IF('Речевое развитие'!F17="","",IF('Речевое развитие'!F17=2,"сформирован",IF('Речевое развитие'!F17=0,"не сформирован", "в стадии формирования")))</f>
        <v/>
      </c>
      <c r="AW16" s="173" t="str">
        <f>IF('Речевое развитие'!G17="","",IF('Речевое развитие'!G17=2,"сформирован",IF('Речевое развитие'!G17=0,"не сформирован", "в стадии формирования")))</f>
        <v/>
      </c>
      <c r="AX16" s="173"/>
      <c r="AY16" s="173" t="str">
        <f>IF('Речевое развитие'!M17="","",IF('Речевое развитие'!M17=2,"сформирован",IF('Речевое развитие'!M17=0,"не сформирован", "в стадии формирования")))</f>
        <v/>
      </c>
      <c r="AZ16" s="173" t="str">
        <f>IF('Познавательное развитие'!V18="","",IF('Речевое развитие'!D17="","",IF('Речевое развитие'!#REF!="","",IF('Речевое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развитие'!#REF!+'Речевое развитие'!E17+'Речевое развитие'!F17+'Речевое развитие'!G17+'Речевое развитие'!J17+'Речевое развитие'!M17)/8))))))))</f>
        <v/>
      </c>
      <c r="BA16" s="173" t="str">
        <f>'целевые ориентиры'!AV17</f>
        <v/>
      </c>
      <c r="BB16" s="173"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BC16" s="173" t="str">
        <f>IF('Художественно-эстетическое разв'!N18="","",IF('Художественно-эстетическое разв'!N18=2,"сформирован",IF('Художественно-эстетическое разв'!N18=0,"не сформирован", "в стадии формирования")))</f>
        <v/>
      </c>
      <c r="BD16" s="175" t="str">
        <f>IF('Художественно-эстетическое разв'!V18="","",IF('Художественно-эстетическое разв'!V18=2,"сформирован",IF('Художественно-эстетическое разв'!V18=0,"не сформирован", "в стадии формирования")))</f>
        <v/>
      </c>
      <c r="BE16" s="173" t="str">
        <f>IF('Физическое развитие'!D17="","",IF('Физическое развитие'!D17=2,"сформирован",IF('Физическое развитие'!D17=0,"не сформирован", "в стадии формирования")))</f>
        <v/>
      </c>
      <c r="BF16" s="173" t="str">
        <f>IF('Физическое развитие'!E17="","",IF('Физическое развитие'!E17=2,"сформирован",IF('Физическое развитие'!E17=0,"не сформирован", "в стадии формирования")))</f>
        <v/>
      </c>
      <c r="BG16" s="173" t="str">
        <f>IF('Физическое развитие'!F17="","",IF('Физическое развитие'!F17=2,"сформирован",IF('Физическое развитие'!F17=0,"не сформирован", "в стадии формирования")))</f>
        <v/>
      </c>
      <c r="BH16" s="173" t="str">
        <f>IF('Физическое развитие'!G17="","",IF('Физическое развитие'!G17=2,"сформирован",IF('Физическое развитие'!G17=0,"не сформирован", "в стадии формирования")))</f>
        <v/>
      </c>
      <c r="BI16" s="173" t="str">
        <f>IF('Физическое развитие'!H17="","",IF('Физическое развитие'!H17=2,"сформирован",IF('Физическое развитие'!H17=0,"не сформирован", "в стадии формирования")))</f>
        <v/>
      </c>
      <c r="BJ16" s="173" t="e">
        <f>IF('Физическое развитие'!#REF!="","",IF('Физическое развитие'!#REF!=2,"сформирован",IF('Физическое развитие'!#REF!=0,"не сформирован", "в стадии формирования")))</f>
        <v>#REF!</v>
      </c>
      <c r="BK16" s="173" t="str">
        <f>IF('Физическое развитие'!I17="","",IF('Физическое развитие'!I17=2,"сформирован",IF('Физическое развитие'!I17=0,"не сформирован", "в стадии формирования")))</f>
        <v/>
      </c>
      <c r="BL16" s="173" t="str">
        <f>IF('Физическое развитие'!J17="","",IF('Физическое развитие'!J17=2,"сформирован",IF('Физическое развитие'!J17=0,"не сформирован", "в стадии формирования")))</f>
        <v/>
      </c>
      <c r="BM16" s="173" t="str">
        <f>IF('Физическое развитие'!K17="","",IF('Физическое развитие'!K17=2,"сформирован",IF('Физическое развитие'!K17=0,"не сформирован", "в стадии формирования")))</f>
        <v/>
      </c>
      <c r="BN16" s="173" t="str">
        <f>IF('Физическое развитие'!M17="","",IF('Физическое развитие'!M17=2,"сформирован",IF('Физическое развитие'!M17=0,"не сформирован", "в стадии формирования")))</f>
        <v/>
      </c>
      <c r="BO16" s="176"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развитие'!#REF!="","",IF('Физическое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развитие'!#REF!+'Физическое развитие'!I17+'Физическое развитие'!J17+'Физическое развитие'!K17+'Физическое развитие'!M17)/13)))))))))))))</f>
        <v/>
      </c>
      <c r="BP16" s="173" t="str">
        <f>'целевые ориентиры'!BJ17</f>
        <v/>
      </c>
      <c r="BQ16" s="173"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BR16" s="173"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BS16" s="173"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BT16" s="173"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BU16" s="173"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BV16" s="173"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BW1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6" s="173"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BY16" s="173"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BZ16" s="173" t="str">
        <f>IF('Физическое развитие'!L17="","",IF('Физическое развитие'!L17=2,"сформирован",IF('Физическое развитие'!L17=0,"не сформирован", "в стадии формирования")))</f>
        <v/>
      </c>
      <c r="CA16" s="173" t="str">
        <f>IF('Физическое развитие'!P17="","",IF('Физическое развитие'!P17=2,"сформирован",IF('Физическое развитие'!P17=0,"не сформирован", "в стадии формирования")))</f>
        <v/>
      </c>
      <c r="CB16" s="173" t="e">
        <f>IF('Физическое развитие'!#REF!="","",IF('Физическое развитие'!#REF!=2,"сформирован",IF('Физическое развитие'!#REF!=0,"не сформирован", "в стадии формирования")))</f>
        <v>#REF!</v>
      </c>
      <c r="CC16" s="173" t="str">
        <f>IF('Физическое развитие'!Q17="","",IF('Физическое развитие'!Q17=2,"сформирован",IF('Физическое развитие'!Q17=0,"не сформирован", "в стадии формирования")))</f>
        <v/>
      </c>
      <c r="CD16" s="173" t="str">
        <f>IF('Физическое развитие'!R17="","",IF('Физическое развитие'!R17=2,"сформирован",IF('Физическое развитие'!R17=0,"не сформирован", "в стадии формирования")))</f>
        <v/>
      </c>
      <c r="CE16" s="173"/>
      <c r="CF16" s="173" t="str">
        <f>'целевые ориентиры'!BX17</f>
        <v/>
      </c>
      <c r="CG16" s="173"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CH16" s="173"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CI16" s="173"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CJ16" s="173"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CK16" s="173" t="str">
        <f>IF('Социально-коммуникативное разви'!AB18="","",IF('Социально-коммуникативное разви'!AB18=2,"сформирован",IF('Социально-коммуникативное разви'!AB18=0,"не сформирован", "в стадии формирования")))</f>
        <v/>
      </c>
      <c r="CL16" s="173" t="str">
        <f>IF('Социально-коммуникативное разви'!AC18="","",IF('Социально-коммуникативное разви'!AC18=2,"сформирован",IF('Социально-коммуникативное разви'!AC18=0,"не сформирован", "в стадии формирования")))</f>
        <v/>
      </c>
      <c r="CM16" s="173"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CN16" s="173" t="str">
        <f>IF('Социально-коммуникативное разви'!AE18="","",IF('Социально-коммуникативное разви'!AE18=2,"сформирован",IF('Социально-коммуникативное разви'!AE18=0,"не сформирован", "в стадии формирования")))</f>
        <v/>
      </c>
      <c r="CO16" s="173" t="str">
        <f>IF('Познавательное развитие'!D18="","",IF('Познавательное развитие'!D18=2,"сформирован",IF('Познавательное развитие'!D18=0,"не сформирован", "в стадии формирования")))</f>
        <v/>
      </c>
      <c r="CP16" s="173" t="str">
        <f>IF('Познавательное развитие'!E18="","",IF('Познавательное развитие'!E18=2,"сформирован",IF('Познавательное развитие'!E18=0,"не сформирован", "в стадии формирования")))</f>
        <v/>
      </c>
      <c r="CQ16" s="173" t="str">
        <f>IF('Познавательное развитие'!F18="","",IF('Познавательное развитие'!F18=2,"сформирован",IF('Познавательное развитие'!F18=0,"не сформирован", "в стадии формирования")))</f>
        <v/>
      </c>
      <c r="CR16" s="173" t="str">
        <f>IF('Познавательное развитие'!I18="","",IF('Познавательное развитие'!I18=2,"сформирован",IF('Познавательное развитие'!I18=0,"не сформирован", "в стадии формирования")))</f>
        <v/>
      </c>
      <c r="CS16" s="173" t="str">
        <f>IF('Познавательное развитие'!K18="","",IF('Познавательное развитие'!K18=2,"сформирован",IF('Познавательное развитие'!K18=0,"не сформирован", "в стадии формирования")))</f>
        <v/>
      </c>
      <c r="CT16" s="173" t="str">
        <f>IF('Познавательное развитие'!S18="","",IF('Познавательное развитие'!S18=2,"сформирован",IF('Познавательное развитие'!S18=0,"не сформирован", "в стадии формирования")))</f>
        <v/>
      </c>
      <c r="CU16" s="173" t="str">
        <f>IF('Познавательное развитие'!U18="","",IF('Познавательное развитие'!U18=2,"сформирован",IF('Познавательное развитие'!U18=0,"не сформирован", "в стадии формирования")))</f>
        <v/>
      </c>
      <c r="CV16" s="173" t="e">
        <f>IF('Познавательное развитие'!#REF!="","",IF('Познавательное развитие'!#REF!=2,"сформирован",IF('Познавательное развитие'!#REF!=0,"не сформирован", "в стадии формирования")))</f>
        <v>#REF!</v>
      </c>
      <c r="CW16" s="173" t="str">
        <f>IF('Познавательное развитие'!Y18="","",IF('Познавательное развитие'!Y18=2,"сформирован",IF('Познавательное развитие'!Y18=0,"не сформирован", "в стадии формирования")))</f>
        <v/>
      </c>
      <c r="CX16" s="173" t="str">
        <f>IF('Познавательное развитие'!Z18="","",IF('Познавательное развитие'!Z18=2,"сформирован",IF('Познавательное развитие'!Z18=0,"не сформирован", "в стадии формирования")))</f>
        <v/>
      </c>
      <c r="CY16" s="173" t="str">
        <f>IF('Познавательное развитие'!AA18="","",IF('Познавательное развитие'!AA18=2,"сформирован",IF('Познавательное развитие'!AA18=0,"не сформирован", "в стадии формирования")))</f>
        <v/>
      </c>
      <c r="CZ16" s="173" t="str">
        <f>IF('Познавательное развитие'!AB18="","",IF('Познавательное развитие'!AB18=2,"сформирован",IF('Познавательное развитие'!AB18=0,"не сформирован", "в стадии формирования")))</f>
        <v/>
      </c>
      <c r="DA16" s="173" t="str">
        <f>IF('Познавательное развитие'!AC18="","",IF('Познавательное развитие'!AC18=2,"сформирован",IF('Познавательное развитие'!AC18=0,"не сформирован", "в стадии формирования")))</f>
        <v/>
      </c>
      <c r="DB16" s="173" t="str">
        <f>IF('Познавательное развитие'!AD18="","",IF('Познавательное развитие'!AD18=2,"сформирован",IF('Познавательное развитие'!AD18=0,"не сформирован", "в стадии формирования")))</f>
        <v/>
      </c>
      <c r="DC16" s="173" t="str">
        <f>IF('Познавательное развитие'!AE18="","",IF('Познавательное развитие'!AE18=2,"сформирован",IF('Познавательное развитие'!AE18=0,"не сформирован", "в стадии формирования")))</f>
        <v/>
      </c>
      <c r="DD16" s="173" t="str">
        <f>IF('Речевое развитие'!J17="","",IF('Речевое развитие'!J17=2,"сформирован",IF('Речевое развитие'!J17=0,"не сформирован", "в стадии формирования")))</f>
        <v/>
      </c>
      <c r="DE16" s="173" t="str">
        <f>IF('Речевое развитие'!K17="","",IF('Речевое развитие'!K17=2,"сформирован",IF('Речевое развитие'!K17=0,"не сформирован", "в стадии формирования")))</f>
        <v/>
      </c>
      <c r="DF16" s="173" t="str">
        <f>IF('Речевое развитие'!L17="","",IF('Речевое развитие'!L17=2,"сформирован",IF('Речевое развитие'!L17=0,"не сформирован", "в стадии формирования")))</f>
        <v/>
      </c>
      <c r="DG16" s="175" t="str">
        <f>IF('Художественно-эстетическое разв'!AA18="","",IF('Художественно-эстетическое разв'!AA18=2,"сформирован",IF('Художественно-эстетическое разв'!AA18=0,"не сформирован", "в стадии формирования")))</f>
        <v/>
      </c>
      <c r="DH16" s="176"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развитие'!#REF!="","",IF('Познавательное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развитие'!#REF!+'Познавательное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разв'!AA18)/27)))))))))))))))))))))))))))</f>
        <v/>
      </c>
      <c r="DI16" s="173" t="str">
        <f>'целевые ориентиры'!CZ17</f>
        <v/>
      </c>
      <c r="DK16" s="81"/>
      <c r="DL16" s="81"/>
      <c r="DM16" s="81"/>
      <c r="DN16" s="81"/>
      <c r="DO16" s="81"/>
      <c r="DP16" s="81"/>
      <c r="DQ16" s="81"/>
      <c r="DR16" s="81"/>
      <c r="DS16" s="81"/>
      <c r="DT16" s="81"/>
      <c r="DU16" s="81"/>
      <c r="DV16" s="81"/>
      <c r="DW16" s="81"/>
      <c r="DX16" s="81"/>
      <c r="DY16" s="81"/>
      <c r="DZ16" s="81"/>
      <c r="EA16" s="81"/>
      <c r="EB16" s="81"/>
      <c r="EC16" s="81"/>
      <c r="ED16" s="81"/>
      <c r="EE16" s="81"/>
      <c r="EF16" s="81"/>
      <c r="EG16" s="81"/>
      <c r="EH16" s="81"/>
      <c r="EI16" s="81"/>
      <c r="EJ16" s="81"/>
      <c r="EK16" s="81"/>
      <c r="EL16" s="81"/>
      <c r="EM16" s="81"/>
      <c r="EN16" s="81"/>
      <c r="EO16" s="81"/>
      <c r="EP16" s="81"/>
      <c r="EQ16" s="81"/>
      <c r="ER16" s="81"/>
      <c r="ES16" s="81"/>
      <c r="ET16" s="81"/>
    </row>
    <row r="17" spans="1:150" s="119" customFormat="1">
      <c r="A17" s="96">
        <f>список!A16</f>
        <v>15</v>
      </c>
      <c r="B17" s="163" t="str">
        <f>IF(список!B16="","",список!B16)</f>
        <v/>
      </c>
      <c r="C17" s="97">
        <f>IF(список!C16="","",список!C16)</f>
        <v>0</v>
      </c>
      <c r="D17" s="81"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E17" s="81"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F17" s="81"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G17" s="81"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H17" s="81"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I17" s="81" t="str">
        <f>IF('Познавательное развитие'!J19="","",IF('Познавательное развитие'!J19=2,"сформирован",IF('Познавательное развитие'!J19=0,"не сформирован", "в стадии формирования")))</f>
        <v/>
      </c>
      <c r="J17" s="81" t="str">
        <f>IF('Познавательное развитие'!K19="","",IF('Познавательное развитие'!K19=2,"сформирован",IF('Познавательное развитие'!K19=0,"не сформирован", "в стадии формирования")))</f>
        <v/>
      </c>
      <c r="K17" s="81" t="str">
        <f>IF('Познавательное развитие'!N19="","",IF('Познавательное развитие'!N19=2,"сформирован",IF('Познавательное развитие'!N19=0,"не сформирован", "в стадии формирования")))</f>
        <v/>
      </c>
      <c r="L17" s="81" t="str">
        <f>IF('Познавательное развитие'!O19="","",IF('Познавательное развитие'!O19=2,"сформирован",IF('Познавательное развитие'!O19=0,"не сформирован", "в стадии формирования")))</f>
        <v/>
      </c>
      <c r="M17" s="81" t="str">
        <f>IF('Познавательное развитие'!U19="","",IF('Познавательное развитие'!U19=2,"сформирован",IF('Познавательное развитие'!U19=0,"не сформирован", "в стадии формирования")))</f>
        <v/>
      </c>
      <c r="N17" s="81" t="str">
        <f>IF('Речевое развитие'!G18="","",IF('Речевое развитие'!G18=2,"сформирован",IF('Речевое развитие'!G18=0,"не сформирован", "в стадии формирования")))</f>
        <v/>
      </c>
      <c r="O17" s="81"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P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7" s="134"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разв'!D19="","",IF('Художественно-эстетическое разв'!#REF!="","",IF('Художественно-эстетическое разв'!#REF!="","",('Социально-коммуникативное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разв'!D19+'Художественно-эстетическое разв'!#REF!+'Художественно-эстетическое разв'!#REF!)/14))))))))))))))</f>
        <v/>
      </c>
      <c r="S17" s="173" t="str">
        <f>'целевые ориентиры'!Q18</f>
        <v/>
      </c>
      <c r="T17" s="173"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7" s="173"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V17" s="173"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W17" s="173"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X17" s="173"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Y17" s="173"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Z1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7" s="173"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AB17" s="173" t="str">
        <f>IF('Познавательное развитие'!T19="","",IF('Познавательное развитие'!T19=2,"сформирован",IF('Познавательное развитие'!T19=0,"не сформирован", "в стадии формирования")))</f>
        <v/>
      </c>
      <c r="AC17" s="173" t="str">
        <f>IF('Речевое развитие'!G18="","",IF('Речевое развитие'!G18=2,"сформирован",IF('Речевое развитие'!G18=0,"не сформирован", "в стадии формирования")))</f>
        <v/>
      </c>
      <c r="AD17" s="173"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разви'!#REF!="","",IF('Социально-коммуникативное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разви'!#REF!+'Социально-коммуникативное разви'!U19+'Познавательное развитие'!T19+'Речевое развитие'!G18)/10))))))))))</f>
        <v/>
      </c>
      <c r="AE17" s="173" t="str">
        <f>'целевые ориентиры'!AB18</f>
        <v/>
      </c>
      <c r="AF17" s="173" t="str">
        <f>IF('Социально-коммуникативное разви'!P19="","",IF('Социально-коммуникативное разви'!P19=2,"сформирован",IF('Социально-коммуникативное разви'!P19=0,"не сформирован", "в стадии формирования")))</f>
        <v/>
      </c>
      <c r="AG17" s="173" t="str">
        <f>IF('Познавательное развитие'!P19="","",IF('Познавательное развитие'!P19=2,"сформирован",IF('Познавательное развитие'!P19=0,"не сформирован", "в стадии формирования")))</f>
        <v/>
      </c>
      <c r="AH17" s="173" t="str">
        <f>IF('Речевое развитие'!F18="","",IF('Речевое развитие'!F18=2,"сформирован",IF('Речевое развитие'!GG18=0,"не сформирован", "в стадии формирования")))</f>
        <v/>
      </c>
      <c r="AI17" s="173" t="str">
        <f>IF('Речевое развитие'!G18="","",IF('Речевое развитие'!G18=2,"сформирован",IF('Речевое развитие'!GH18=0,"не сформирован", "в стадии формирования")))</f>
        <v/>
      </c>
      <c r="AJ17" s="173" t="str">
        <f>IF('Речевое развитие'!M18="","",IF('Речевое развитие'!M18=2,"сформирован",IF('Речевое развитие'!M18=0,"не сформирован", "в стадии формирования")))</f>
        <v/>
      </c>
      <c r="AK17" s="173" t="str">
        <f>IF('Речевое развитие'!N18="","",IF('Речевое развитие'!N18=2,"сформирован",IF('Речевое развитие'!N18=0,"не сформирован", "в стадии формирования")))</f>
        <v/>
      </c>
      <c r="AL17" s="173" t="str">
        <f>IF('Художественно-эстетическое разв'!E19="","",IF('Художественно-эстетическое разв'!E19=2,"сформирован",IF('Художественно-эстетическое разв'!E19=0,"не сформирован", "в стадии формирования")))</f>
        <v/>
      </c>
      <c r="AM17" s="173"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AN1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7" s="173" t="str">
        <f>IF('Художественно-эстетическое разв'!AB19="","",IF('Художественно-эстетическое разв'!AB19=2,"сформирован",IF('Художественно-эстетическое разв'!AB19=0,"не сформирован", "в стадии формирования")))</f>
        <v/>
      </c>
      <c r="AP17" s="174"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разв'!#REF!="","",IF('Художественно-эстетическое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разв'!#REF!+'Художественно-эстетическое разв'!AB19)/10))))))))))</f>
        <v/>
      </c>
      <c r="AQ17" s="173" t="str">
        <f>'целевые ориентиры'!AM18</f>
        <v/>
      </c>
      <c r="AR17" s="173" t="str">
        <f>'Речевое развитие'!I18</f>
        <v/>
      </c>
      <c r="AS17" s="173" t="str">
        <f>IF('Речевое развитие'!D18="","",IF('Речевое развитие'!D18=2,"сформирован",IF('Речевое развитие'!D18=0,"не сформирован", "в стадии формирования")))</f>
        <v/>
      </c>
      <c r="AT17" s="173" t="e">
        <f>IF('Речевое развитие'!#REF!="","",IF('Речевое развитие'!#REF!=2,"сформирован",IF('Речевое развитие'!#REF!=0,"не сформирован", "в стадии формирования")))</f>
        <v>#REF!</v>
      </c>
      <c r="AU17" s="173" t="str">
        <f>IF('Речевое развитие'!E18="","",IF('Речевое развитие'!E18=2,"сформирован",IF('Речевое развитие'!E18=0,"не сформирован", "в стадии формирования")))</f>
        <v/>
      </c>
      <c r="AV17" s="173" t="str">
        <f>IF('Речевое развитие'!F18="","",IF('Речевое развитие'!F18=2,"сформирован",IF('Речевое развитие'!F18=0,"не сформирован", "в стадии формирования")))</f>
        <v/>
      </c>
      <c r="AW17" s="173" t="str">
        <f>IF('Речевое развитие'!G18="","",IF('Речевое развитие'!G18=2,"сформирован",IF('Речевое развитие'!G18=0,"не сформирован", "в стадии формирования")))</f>
        <v/>
      </c>
      <c r="AX17" s="173"/>
      <c r="AY17" s="173" t="str">
        <f>IF('Речевое развитие'!M18="","",IF('Речевое развитие'!M18=2,"сформирован",IF('Речевое развитие'!M18=0,"не сформирован", "в стадии формирования")))</f>
        <v/>
      </c>
      <c r="AZ17" s="173" t="str">
        <f>IF('Познавательное развитие'!V19="","",IF('Речевое развитие'!D18="","",IF('Речевое развитие'!#REF!="","",IF('Речевое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развитие'!#REF!+'Речевое развитие'!E18+'Речевое развитие'!F18+'Речевое развитие'!G18+'Речевое развитие'!J18+'Речевое развитие'!M18)/8))))))))</f>
        <v/>
      </c>
      <c r="BA17" s="173" t="str">
        <f>'целевые ориентиры'!AV18</f>
        <v/>
      </c>
      <c r="BB17" s="173"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BC17" s="173" t="str">
        <f>IF('Художественно-эстетическое разв'!N19="","",IF('Художественно-эстетическое разв'!N19=2,"сформирован",IF('Художественно-эстетическое разв'!N19=0,"не сформирован", "в стадии формирования")))</f>
        <v/>
      </c>
      <c r="BD17" s="175" t="str">
        <f>IF('Художественно-эстетическое разв'!V19="","",IF('Художественно-эстетическое разв'!V19=2,"сформирован",IF('Художественно-эстетическое разв'!V19=0,"не сформирован", "в стадии формирования")))</f>
        <v/>
      </c>
      <c r="BE17" s="173" t="str">
        <f>IF('Физическое развитие'!D18="","",IF('Физическое развитие'!D18=2,"сформирован",IF('Физическое развитие'!D18=0,"не сформирован", "в стадии формирования")))</f>
        <v/>
      </c>
      <c r="BF17" s="173" t="str">
        <f>IF('Физическое развитие'!E18="","",IF('Физическое развитие'!E18=2,"сформирован",IF('Физическое развитие'!E18=0,"не сформирован", "в стадии формирования")))</f>
        <v/>
      </c>
      <c r="BG17" s="173" t="str">
        <f>IF('Физическое развитие'!F18="","",IF('Физическое развитие'!F18=2,"сформирован",IF('Физическое развитие'!F18=0,"не сформирован", "в стадии формирования")))</f>
        <v/>
      </c>
      <c r="BH17" s="173" t="str">
        <f>IF('Физическое развитие'!G18="","",IF('Физическое развитие'!G18=2,"сформирован",IF('Физическое развитие'!G18=0,"не сформирован", "в стадии формирования")))</f>
        <v/>
      </c>
      <c r="BI17" s="173" t="str">
        <f>IF('Физическое развитие'!H18="","",IF('Физическое развитие'!H18=2,"сформирован",IF('Физическое развитие'!H18=0,"не сформирован", "в стадии формирования")))</f>
        <v/>
      </c>
      <c r="BJ17" s="173" t="e">
        <f>IF('Физическое развитие'!#REF!="","",IF('Физическое развитие'!#REF!=2,"сформирован",IF('Физическое развитие'!#REF!=0,"не сформирован", "в стадии формирования")))</f>
        <v>#REF!</v>
      </c>
      <c r="BK17" s="173" t="str">
        <f>IF('Физическое развитие'!I18="","",IF('Физическое развитие'!I18=2,"сформирован",IF('Физическое развитие'!I18=0,"не сформирован", "в стадии формирования")))</f>
        <v/>
      </c>
      <c r="BL17" s="173" t="str">
        <f>IF('Физическое развитие'!J18="","",IF('Физическое развитие'!J18=2,"сформирован",IF('Физическое развитие'!J18=0,"не сформирован", "в стадии формирования")))</f>
        <v/>
      </c>
      <c r="BM17" s="173" t="str">
        <f>IF('Физическое развитие'!K18="","",IF('Физическое развитие'!K18=2,"сформирован",IF('Физическое развитие'!K18=0,"не сформирован", "в стадии формирования")))</f>
        <v/>
      </c>
      <c r="BN17" s="173" t="str">
        <f>IF('Физическое развитие'!M18="","",IF('Физическое развитие'!M18=2,"сформирован",IF('Физическое развитие'!M18=0,"не сформирован", "в стадии формирования")))</f>
        <v/>
      </c>
      <c r="BO17" s="176"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развитие'!#REF!="","",IF('Физическое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развитие'!#REF!+'Физическое развитие'!I18+'Физическое развитие'!J18+'Физическое развитие'!K18+'Физическое развитие'!M18)/13)))))))))))))</f>
        <v/>
      </c>
      <c r="BP17" s="173" t="str">
        <f>'целевые ориентиры'!BJ18</f>
        <v/>
      </c>
      <c r="BQ17" s="173"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BR17" s="173"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BS17" s="173"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BT17" s="173"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BU17" s="173"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BV17" s="173"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BW1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7" s="173"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BY17" s="173"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BZ17" s="173" t="str">
        <f>IF('Физическое развитие'!L18="","",IF('Физическое развитие'!L18=2,"сформирован",IF('Физическое развитие'!L18=0,"не сформирован", "в стадии формирования")))</f>
        <v/>
      </c>
      <c r="CA17" s="173" t="str">
        <f>IF('Физическое развитие'!P18="","",IF('Физическое развитие'!P18=2,"сформирован",IF('Физическое развитие'!P18=0,"не сформирован", "в стадии формирования")))</f>
        <v/>
      </c>
      <c r="CB17" s="173" t="e">
        <f>IF('Физическое развитие'!#REF!="","",IF('Физическое развитие'!#REF!=2,"сформирован",IF('Физическое развитие'!#REF!=0,"не сформирован", "в стадии формирования")))</f>
        <v>#REF!</v>
      </c>
      <c r="CC17" s="173" t="str">
        <f>IF('Физическое развитие'!Q18="","",IF('Физическое развитие'!Q18=2,"сформирован",IF('Физическое развитие'!Q18=0,"не сформирован", "в стадии формирования")))</f>
        <v/>
      </c>
      <c r="CD17" s="173" t="str">
        <f>IF('Физическое развитие'!R18="","",IF('Физическое развитие'!R18=2,"сформирован",IF('Физическое развитие'!R18=0,"не сформирован", "в стадии формирования")))</f>
        <v/>
      </c>
      <c r="CE17" s="173"/>
      <c r="CF17" s="173" t="str">
        <f>'целевые ориентиры'!BX18</f>
        <v/>
      </c>
      <c r="CG17" s="173"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CH17" s="173"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CI17" s="173"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CJ17" s="173"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CK17" s="173" t="str">
        <f>IF('Социально-коммуникативное разви'!AB19="","",IF('Социально-коммуникативное разви'!AB19=2,"сформирован",IF('Социально-коммуникативное разви'!AB19=0,"не сформирован", "в стадии формирования")))</f>
        <v/>
      </c>
      <c r="CL17" s="173" t="str">
        <f>IF('Социально-коммуникативное разви'!AC19="","",IF('Социально-коммуникативное разви'!AC19=2,"сформирован",IF('Социально-коммуникативное разви'!AC19=0,"не сформирован", "в стадии формирования")))</f>
        <v/>
      </c>
      <c r="CM17" s="173"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CN17" s="173" t="str">
        <f>IF('Социально-коммуникативное разви'!AE19="","",IF('Социально-коммуникативное разви'!AE19=2,"сформирован",IF('Социально-коммуникативное разви'!AE19=0,"не сформирован", "в стадии формирования")))</f>
        <v/>
      </c>
      <c r="CO17" s="173" t="str">
        <f>IF('Познавательное развитие'!D19="","",IF('Познавательное развитие'!D19=2,"сформирован",IF('Познавательное развитие'!D19=0,"не сформирован", "в стадии формирования")))</f>
        <v/>
      </c>
      <c r="CP17" s="173" t="str">
        <f>IF('Познавательное развитие'!E19="","",IF('Познавательное развитие'!E19=2,"сформирован",IF('Познавательное развитие'!E19=0,"не сформирован", "в стадии формирования")))</f>
        <v/>
      </c>
      <c r="CQ17" s="173" t="str">
        <f>IF('Познавательное развитие'!F19="","",IF('Познавательное развитие'!F19=2,"сформирован",IF('Познавательное развитие'!F19=0,"не сформирован", "в стадии формирования")))</f>
        <v/>
      </c>
      <c r="CR17" s="173" t="str">
        <f>IF('Познавательное развитие'!I19="","",IF('Познавательное развитие'!I19=2,"сформирован",IF('Познавательное развитие'!I19=0,"не сформирован", "в стадии формирования")))</f>
        <v/>
      </c>
      <c r="CS17" s="173" t="str">
        <f>IF('Познавательное развитие'!K19="","",IF('Познавательное развитие'!K19=2,"сформирован",IF('Познавательное развитие'!K19=0,"не сформирован", "в стадии формирования")))</f>
        <v/>
      </c>
      <c r="CT17" s="173" t="str">
        <f>IF('Познавательное развитие'!S19="","",IF('Познавательное развитие'!S19=2,"сформирован",IF('Познавательное развитие'!S19=0,"не сформирован", "в стадии формирования")))</f>
        <v/>
      </c>
      <c r="CU17" s="173" t="str">
        <f>IF('Познавательное развитие'!U19="","",IF('Познавательное развитие'!U19=2,"сформирован",IF('Познавательное развитие'!U19=0,"не сформирован", "в стадии формирования")))</f>
        <v/>
      </c>
      <c r="CV17" s="173" t="e">
        <f>IF('Познавательное развитие'!#REF!="","",IF('Познавательное развитие'!#REF!=2,"сформирован",IF('Познавательное развитие'!#REF!=0,"не сформирован", "в стадии формирования")))</f>
        <v>#REF!</v>
      </c>
      <c r="CW17" s="173" t="str">
        <f>IF('Познавательное развитие'!Y19="","",IF('Познавательное развитие'!Y19=2,"сформирован",IF('Познавательное развитие'!Y19=0,"не сформирован", "в стадии формирования")))</f>
        <v/>
      </c>
      <c r="CX17" s="173" t="str">
        <f>IF('Познавательное развитие'!Z19="","",IF('Познавательное развитие'!Z19=2,"сформирован",IF('Познавательное развитие'!Z19=0,"не сформирован", "в стадии формирования")))</f>
        <v/>
      </c>
      <c r="CY17" s="173" t="str">
        <f>IF('Познавательное развитие'!AA19="","",IF('Познавательное развитие'!AA19=2,"сформирован",IF('Познавательное развитие'!AA19=0,"не сформирован", "в стадии формирования")))</f>
        <v/>
      </c>
      <c r="CZ17" s="173" t="str">
        <f>IF('Познавательное развитие'!AB19="","",IF('Познавательное развитие'!AB19=2,"сформирован",IF('Познавательное развитие'!AB19=0,"не сформирован", "в стадии формирования")))</f>
        <v/>
      </c>
      <c r="DA17" s="173" t="str">
        <f>IF('Познавательное развитие'!AC19="","",IF('Познавательное развитие'!AC19=2,"сформирован",IF('Познавательное развитие'!AC19=0,"не сформирован", "в стадии формирования")))</f>
        <v/>
      </c>
      <c r="DB17" s="173" t="str">
        <f>IF('Познавательное развитие'!AD19="","",IF('Познавательное развитие'!AD19=2,"сформирован",IF('Познавательное развитие'!AD19=0,"не сформирован", "в стадии формирования")))</f>
        <v/>
      </c>
      <c r="DC17" s="173" t="str">
        <f>IF('Познавательное развитие'!AE19="","",IF('Познавательное развитие'!AE19=2,"сформирован",IF('Познавательное развитие'!AE19=0,"не сформирован", "в стадии формирования")))</f>
        <v/>
      </c>
      <c r="DD17" s="173" t="str">
        <f>IF('Речевое развитие'!J18="","",IF('Речевое развитие'!J18=2,"сформирован",IF('Речевое развитие'!J18=0,"не сформирован", "в стадии формирования")))</f>
        <v/>
      </c>
      <c r="DE17" s="173" t="str">
        <f>IF('Речевое развитие'!K18="","",IF('Речевое развитие'!K18=2,"сформирован",IF('Речевое развитие'!K18=0,"не сформирован", "в стадии формирования")))</f>
        <v/>
      </c>
      <c r="DF17" s="173" t="str">
        <f>IF('Речевое развитие'!L18="","",IF('Речевое развитие'!L18=2,"сформирован",IF('Речевое развитие'!L18=0,"не сформирован", "в стадии формирования")))</f>
        <v/>
      </c>
      <c r="DG17" s="175" t="str">
        <f>IF('Художественно-эстетическое разв'!AA19="","",IF('Художественно-эстетическое разв'!AA19=2,"сформирован",IF('Художественно-эстетическое разв'!AA19=0,"не сформирован", "в стадии формирования")))</f>
        <v/>
      </c>
      <c r="DH17" s="176"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развитие'!#REF!="","",IF('Познавательное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развитие'!#REF!+'Познавательное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разв'!AA19)/27)))))))))))))))))))))))))))</f>
        <v/>
      </c>
      <c r="DI17" s="173" t="str">
        <f>'целевые ориентиры'!CZ18</f>
        <v/>
      </c>
      <c r="DK17" s="81"/>
      <c r="DL17" s="81"/>
      <c r="DM17" s="81"/>
      <c r="DN17" s="81"/>
      <c r="DO17" s="81"/>
      <c r="DP17" s="81"/>
      <c r="DQ17" s="81"/>
      <c r="DR17" s="81"/>
      <c r="DS17" s="81"/>
      <c r="DT17" s="81"/>
      <c r="DU17" s="81"/>
      <c r="DV17" s="81"/>
      <c r="DW17" s="81"/>
      <c r="DX17" s="81"/>
      <c r="DY17" s="81"/>
      <c r="DZ17" s="81"/>
      <c r="EA17" s="81"/>
      <c r="EB17" s="81"/>
      <c r="EC17" s="81"/>
      <c r="ED17" s="81"/>
      <c r="EE17" s="81"/>
      <c r="EF17" s="81"/>
      <c r="EG17" s="81"/>
      <c r="EH17" s="81"/>
      <c r="EI17" s="81"/>
      <c r="EJ17" s="81"/>
      <c r="EK17" s="81"/>
      <c r="EL17" s="81"/>
      <c r="EM17" s="81"/>
      <c r="EN17" s="81"/>
      <c r="EO17" s="81"/>
      <c r="EP17" s="81"/>
      <c r="EQ17" s="81"/>
      <c r="ER17" s="81"/>
      <c r="ES17" s="81"/>
      <c r="ET17" s="81"/>
    </row>
    <row r="18" spans="1:150" s="119" customFormat="1">
      <c r="A18" s="96">
        <f>список!A17</f>
        <v>16</v>
      </c>
      <c r="B18" s="163" t="str">
        <f>IF(список!B17="","",список!B17)</f>
        <v/>
      </c>
      <c r="C18" s="97">
        <f>IF(список!C17="","",список!C17)</f>
        <v>0</v>
      </c>
      <c r="D18" s="81"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E18" s="81"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F18" s="81"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G18" s="81"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H18" s="81"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I18" s="81" t="str">
        <f>IF('Познавательное развитие'!J20="","",IF('Познавательное развитие'!J20=2,"сформирован",IF('Познавательное развитие'!J20=0,"не сформирован", "в стадии формирования")))</f>
        <v/>
      </c>
      <c r="J18" s="81" t="str">
        <f>IF('Познавательное развитие'!K20="","",IF('Познавательное развитие'!K20=2,"сформирован",IF('Познавательное развитие'!K20=0,"не сформирован", "в стадии формирования")))</f>
        <v/>
      </c>
      <c r="K18" s="81" t="str">
        <f>IF('Познавательное развитие'!N20="","",IF('Познавательное развитие'!N20=2,"сформирован",IF('Познавательное развитие'!N20=0,"не сформирован", "в стадии формирования")))</f>
        <v/>
      </c>
      <c r="L18" s="81" t="str">
        <f>IF('Познавательное развитие'!O20="","",IF('Познавательное развитие'!O20=2,"сформирован",IF('Познавательное развитие'!O20=0,"не сформирован", "в стадии формирования")))</f>
        <v/>
      </c>
      <c r="M18" s="81" t="str">
        <f>IF('Познавательное развитие'!U20="","",IF('Познавательное развитие'!U20=2,"сформирован",IF('Познавательное развитие'!U20=0,"не сформирован", "в стадии формирования")))</f>
        <v/>
      </c>
      <c r="N18" s="81" t="str">
        <f>IF('Речевое развитие'!G19="","",IF('Речевое развитие'!G19=2,"сформирован",IF('Речевое развитие'!G19=0,"не сформирован", "в стадии формирования")))</f>
        <v/>
      </c>
      <c r="O18" s="81"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P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8" s="134"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разв'!D20="","",IF('Художественно-эстетическое разв'!#REF!="","",IF('Художественно-эстетическое разв'!#REF!="","",('Социально-коммуникативное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разв'!D20+'Художественно-эстетическое разв'!#REF!+'Художественно-эстетическое разв'!#REF!)/14))))))))))))))</f>
        <v/>
      </c>
      <c r="S18" s="173" t="str">
        <f>'целевые ориентиры'!Q19</f>
        <v/>
      </c>
      <c r="T18" s="173"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8" s="173"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V18" s="173"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W18" s="173"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X18" s="173"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Y18" s="173"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Z1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8" s="173"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AB18" s="173" t="str">
        <f>IF('Познавательное развитие'!T20="","",IF('Познавательное развитие'!T20=2,"сформирован",IF('Познавательное развитие'!T20=0,"не сформирован", "в стадии формирования")))</f>
        <v/>
      </c>
      <c r="AC18" s="173" t="str">
        <f>IF('Речевое развитие'!G19="","",IF('Речевое развитие'!G19=2,"сформирован",IF('Речевое развитие'!G19=0,"не сформирован", "в стадии формирования")))</f>
        <v/>
      </c>
      <c r="AD18" s="173"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разви'!#REF!="","",IF('Социально-коммуникативное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разви'!#REF!+'Социально-коммуникативное разви'!U20+'Познавательное развитие'!T20+'Речевое развитие'!G19)/10))))))))))</f>
        <v/>
      </c>
      <c r="AE18" s="173" t="str">
        <f>'целевые ориентиры'!AB19</f>
        <v/>
      </c>
      <c r="AF18" s="173" t="str">
        <f>IF('Социально-коммуникативное разви'!P20="","",IF('Социально-коммуникативное разви'!P20=2,"сформирован",IF('Социально-коммуникативное разви'!P20=0,"не сформирован", "в стадии формирования")))</f>
        <v/>
      </c>
      <c r="AG18" s="173" t="str">
        <f>IF('Познавательное развитие'!P20="","",IF('Познавательное развитие'!P20=2,"сформирован",IF('Познавательное развитие'!P20=0,"не сформирован", "в стадии формирования")))</f>
        <v/>
      </c>
      <c r="AH18" s="173" t="str">
        <f>IF('Речевое развитие'!F19="","",IF('Речевое развитие'!F19=2,"сформирован",IF('Речевое развитие'!GG19=0,"не сформирован", "в стадии формирования")))</f>
        <v/>
      </c>
      <c r="AI18" s="173" t="str">
        <f>IF('Речевое развитие'!G19="","",IF('Речевое развитие'!G19=2,"сформирован",IF('Речевое развитие'!GH19=0,"не сформирован", "в стадии формирования")))</f>
        <v/>
      </c>
      <c r="AJ18" s="173" t="str">
        <f>IF('Речевое развитие'!M19="","",IF('Речевое развитие'!M19=2,"сформирован",IF('Речевое развитие'!M19=0,"не сформирован", "в стадии формирования")))</f>
        <v/>
      </c>
      <c r="AK18" s="173" t="str">
        <f>IF('Речевое развитие'!N19="","",IF('Речевое развитие'!N19=2,"сформирован",IF('Речевое развитие'!N19=0,"не сформирован", "в стадии формирования")))</f>
        <v/>
      </c>
      <c r="AL18" s="173" t="str">
        <f>IF('Художественно-эстетическое разв'!E20="","",IF('Художественно-эстетическое разв'!E20=2,"сформирован",IF('Художественно-эстетическое разв'!E20=0,"не сформирован", "в стадии формирования")))</f>
        <v/>
      </c>
      <c r="AM18" s="173"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AN1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8" s="173" t="str">
        <f>IF('Художественно-эстетическое разв'!AB20="","",IF('Художественно-эстетическое разв'!AB20=2,"сформирован",IF('Художественно-эстетическое разв'!AB20=0,"не сформирован", "в стадии формирования")))</f>
        <v/>
      </c>
      <c r="AP18" s="174"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разв'!#REF!="","",IF('Художественно-эстетическое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разв'!#REF!+'Художественно-эстетическое разв'!AB20)/10))))))))))</f>
        <v/>
      </c>
      <c r="AQ18" s="173" t="str">
        <f>'целевые ориентиры'!AM19</f>
        <v/>
      </c>
      <c r="AR18" s="173" t="str">
        <f>'Речевое развитие'!I19</f>
        <v/>
      </c>
      <c r="AS18" s="173" t="str">
        <f>IF('Речевое развитие'!D19="","",IF('Речевое развитие'!D19=2,"сформирован",IF('Речевое развитие'!D19=0,"не сформирован", "в стадии формирования")))</f>
        <v/>
      </c>
      <c r="AT18" s="173" t="e">
        <f>IF('Речевое развитие'!#REF!="","",IF('Речевое развитие'!#REF!=2,"сформирован",IF('Речевое развитие'!#REF!=0,"не сформирован", "в стадии формирования")))</f>
        <v>#REF!</v>
      </c>
      <c r="AU18" s="173" t="str">
        <f>IF('Речевое развитие'!E19="","",IF('Речевое развитие'!E19=2,"сформирован",IF('Речевое развитие'!E19=0,"не сформирован", "в стадии формирования")))</f>
        <v/>
      </c>
      <c r="AV18" s="173" t="str">
        <f>IF('Речевое развитие'!F19="","",IF('Речевое развитие'!F19=2,"сформирован",IF('Речевое развитие'!F19=0,"не сформирован", "в стадии формирования")))</f>
        <v/>
      </c>
      <c r="AW18" s="173" t="str">
        <f>IF('Речевое развитие'!G19="","",IF('Речевое развитие'!G19=2,"сформирован",IF('Речевое развитие'!G19=0,"не сформирован", "в стадии формирования")))</f>
        <v/>
      </c>
      <c r="AX18" s="173"/>
      <c r="AY18" s="173" t="str">
        <f>IF('Речевое развитие'!M19="","",IF('Речевое развитие'!M19=2,"сформирован",IF('Речевое развитие'!M19=0,"не сформирован", "в стадии формирования")))</f>
        <v/>
      </c>
      <c r="AZ18" s="173" t="str">
        <f>IF('Познавательное развитие'!V20="","",IF('Речевое развитие'!D19="","",IF('Речевое развитие'!#REF!="","",IF('Речевое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развитие'!#REF!+'Речевое развитие'!E19+'Речевое развитие'!F19+'Речевое развитие'!G19+'Речевое развитие'!J19+'Речевое развитие'!M19)/8))))))))</f>
        <v/>
      </c>
      <c r="BA18" s="173" t="str">
        <f>'целевые ориентиры'!AV19</f>
        <v/>
      </c>
      <c r="BB18" s="173"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BC18" s="173" t="str">
        <f>IF('Художественно-эстетическое разв'!N20="","",IF('Художественно-эстетическое разв'!N20=2,"сформирован",IF('Художественно-эстетическое разв'!N20=0,"не сформирован", "в стадии формирования")))</f>
        <v/>
      </c>
      <c r="BD18" s="175" t="str">
        <f>IF('Художественно-эстетическое разв'!V20="","",IF('Художественно-эстетическое разв'!V20=2,"сформирован",IF('Художественно-эстетическое разв'!V20=0,"не сформирован", "в стадии формирования")))</f>
        <v/>
      </c>
      <c r="BE18" s="173" t="str">
        <f>IF('Физическое развитие'!D19="","",IF('Физическое развитие'!D19=2,"сформирован",IF('Физическое развитие'!D19=0,"не сформирован", "в стадии формирования")))</f>
        <v/>
      </c>
      <c r="BF18" s="173" t="str">
        <f>IF('Физическое развитие'!E19="","",IF('Физическое развитие'!E19=2,"сформирован",IF('Физическое развитие'!E19=0,"не сформирован", "в стадии формирования")))</f>
        <v/>
      </c>
      <c r="BG18" s="173" t="str">
        <f>IF('Физическое развитие'!F19="","",IF('Физическое развитие'!F19=2,"сформирован",IF('Физическое развитие'!F19=0,"не сформирован", "в стадии формирования")))</f>
        <v/>
      </c>
      <c r="BH18" s="173" t="str">
        <f>IF('Физическое развитие'!G19="","",IF('Физическое развитие'!G19=2,"сформирован",IF('Физическое развитие'!G19=0,"не сформирован", "в стадии формирования")))</f>
        <v/>
      </c>
      <c r="BI18" s="173" t="str">
        <f>IF('Физическое развитие'!H19="","",IF('Физическое развитие'!H19=2,"сформирован",IF('Физическое развитие'!H19=0,"не сформирован", "в стадии формирования")))</f>
        <v/>
      </c>
      <c r="BJ18" s="173" t="e">
        <f>IF('Физическое развитие'!#REF!="","",IF('Физическое развитие'!#REF!=2,"сформирован",IF('Физическое развитие'!#REF!=0,"не сформирован", "в стадии формирования")))</f>
        <v>#REF!</v>
      </c>
      <c r="BK18" s="173" t="str">
        <f>IF('Физическое развитие'!I19="","",IF('Физическое развитие'!I19=2,"сформирован",IF('Физическое развитие'!I19=0,"не сформирован", "в стадии формирования")))</f>
        <v/>
      </c>
      <c r="BL18" s="173" t="str">
        <f>IF('Физическое развитие'!J19="","",IF('Физическое развитие'!J19=2,"сформирован",IF('Физическое развитие'!J19=0,"не сформирован", "в стадии формирования")))</f>
        <v/>
      </c>
      <c r="BM18" s="173" t="str">
        <f>IF('Физическое развитие'!K19="","",IF('Физическое развитие'!K19=2,"сформирован",IF('Физическое развитие'!K19=0,"не сформирован", "в стадии формирования")))</f>
        <v/>
      </c>
      <c r="BN18" s="173" t="str">
        <f>IF('Физическое развитие'!M19="","",IF('Физическое развитие'!M19=2,"сформирован",IF('Физическое развитие'!M19=0,"не сформирован", "в стадии формирования")))</f>
        <v/>
      </c>
      <c r="BO18" s="176"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развитие'!#REF!="","",IF('Физическое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развитие'!#REF!+'Физическое развитие'!I19+'Физическое развитие'!J19+'Физическое развитие'!K19+'Физическое развитие'!M19)/13)))))))))))))</f>
        <v/>
      </c>
      <c r="BP18" s="173" t="str">
        <f>'целевые ориентиры'!BJ19</f>
        <v/>
      </c>
      <c r="BQ18" s="173"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BR18" s="173"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BS18" s="173"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BT18" s="173"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BU18" s="173"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BV18" s="173"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BW1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8" s="173"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BY18" s="173"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BZ18" s="173" t="str">
        <f>IF('Физическое развитие'!L19="","",IF('Физическое развитие'!L19=2,"сформирован",IF('Физическое развитие'!L19=0,"не сформирован", "в стадии формирования")))</f>
        <v/>
      </c>
      <c r="CA18" s="173" t="str">
        <f>IF('Физическое развитие'!P19="","",IF('Физическое развитие'!P19=2,"сформирован",IF('Физическое развитие'!P19=0,"не сформирован", "в стадии формирования")))</f>
        <v/>
      </c>
      <c r="CB18" s="173" t="e">
        <f>IF('Физическое развитие'!#REF!="","",IF('Физическое развитие'!#REF!=2,"сформирован",IF('Физическое развитие'!#REF!=0,"не сформирован", "в стадии формирования")))</f>
        <v>#REF!</v>
      </c>
      <c r="CC18" s="173" t="str">
        <f>IF('Физическое развитие'!Q19="","",IF('Физическое развитие'!Q19=2,"сформирован",IF('Физическое развитие'!Q19=0,"не сформирован", "в стадии формирования")))</f>
        <v/>
      </c>
      <c r="CD18" s="173" t="str">
        <f>IF('Физическое развитие'!R19="","",IF('Физическое развитие'!R19=2,"сформирован",IF('Физическое развитие'!R19=0,"не сформирован", "в стадии формирования")))</f>
        <v/>
      </c>
      <c r="CE18" s="173"/>
      <c r="CF18" s="173" t="str">
        <f>'целевые ориентиры'!BX19</f>
        <v/>
      </c>
      <c r="CG18" s="173"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CH18" s="173"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CI18" s="173"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CJ18" s="173"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CK18" s="173" t="str">
        <f>IF('Социально-коммуникативное разви'!AB20="","",IF('Социально-коммуникативное разви'!AB20=2,"сформирован",IF('Социально-коммуникативное разви'!AB20=0,"не сформирован", "в стадии формирования")))</f>
        <v/>
      </c>
      <c r="CL18" s="173" t="str">
        <f>IF('Социально-коммуникативное разви'!AC20="","",IF('Социально-коммуникативное разви'!AC20=2,"сформирован",IF('Социально-коммуникативное разви'!AC20=0,"не сформирован", "в стадии формирования")))</f>
        <v/>
      </c>
      <c r="CM18" s="173"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CN18" s="173" t="str">
        <f>IF('Социально-коммуникативное разви'!AE20="","",IF('Социально-коммуникативное разви'!AE20=2,"сформирован",IF('Социально-коммуникативное разви'!AE20=0,"не сформирован", "в стадии формирования")))</f>
        <v/>
      </c>
      <c r="CO18" s="173" t="str">
        <f>IF('Познавательное развитие'!D20="","",IF('Познавательное развитие'!D20=2,"сформирован",IF('Познавательное развитие'!D20=0,"не сформирован", "в стадии формирования")))</f>
        <v/>
      </c>
      <c r="CP18" s="173" t="str">
        <f>IF('Познавательное развитие'!E20="","",IF('Познавательное развитие'!E20=2,"сформирован",IF('Познавательное развитие'!E20=0,"не сформирован", "в стадии формирования")))</f>
        <v/>
      </c>
      <c r="CQ18" s="173" t="str">
        <f>IF('Познавательное развитие'!F20="","",IF('Познавательное развитие'!F20=2,"сформирован",IF('Познавательное развитие'!F20=0,"не сформирован", "в стадии формирования")))</f>
        <v/>
      </c>
      <c r="CR18" s="173" t="str">
        <f>IF('Познавательное развитие'!I20="","",IF('Познавательное развитие'!I20=2,"сформирован",IF('Познавательное развитие'!I20=0,"не сформирован", "в стадии формирования")))</f>
        <v/>
      </c>
      <c r="CS18" s="173" t="str">
        <f>IF('Познавательное развитие'!K20="","",IF('Познавательное развитие'!K20=2,"сформирован",IF('Познавательное развитие'!K20=0,"не сформирован", "в стадии формирования")))</f>
        <v/>
      </c>
      <c r="CT18" s="173" t="str">
        <f>IF('Познавательное развитие'!S20="","",IF('Познавательное развитие'!S20=2,"сформирован",IF('Познавательное развитие'!S20=0,"не сформирован", "в стадии формирования")))</f>
        <v/>
      </c>
      <c r="CU18" s="173" t="str">
        <f>IF('Познавательное развитие'!U20="","",IF('Познавательное развитие'!U20=2,"сформирован",IF('Познавательное развитие'!U20=0,"не сформирован", "в стадии формирования")))</f>
        <v/>
      </c>
      <c r="CV18" s="173" t="e">
        <f>IF('Познавательное развитие'!#REF!="","",IF('Познавательное развитие'!#REF!=2,"сформирован",IF('Познавательное развитие'!#REF!=0,"не сформирован", "в стадии формирования")))</f>
        <v>#REF!</v>
      </c>
      <c r="CW18" s="173" t="str">
        <f>IF('Познавательное развитие'!Y20="","",IF('Познавательное развитие'!Y20=2,"сформирован",IF('Познавательное развитие'!Y20=0,"не сформирован", "в стадии формирования")))</f>
        <v/>
      </c>
      <c r="CX18" s="173" t="str">
        <f>IF('Познавательное развитие'!Z20="","",IF('Познавательное развитие'!Z20=2,"сформирован",IF('Познавательное развитие'!Z20=0,"не сформирован", "в стадии формирования")))</f>
        <v/>
      </c>
      <c r="CY18" s="173" t="str">
        <f>IF('Познавательное развитие'!AA20="","",IF('Познавательное развитие'!AA20=2,"сформирован",IF('Познавательное развитие'!AA20=0,"не сформирован", "в стадии формирования")))</f>
        <v/>
      </c>
      <c r="CZ18" s="173" t="str">
        <f>IF('Познавательное развитие'!AB20="","",IF('Познавательное развитие'!AB20=2,"сформирован",IF('Познавательное развитие'!AB20=0,"не сформирован", "в стадии формирования")))</f>
        <v/>
      </c>
      <c r="DA18" s="173" t="str">
        <f>IF('Познавательное развитие'!AC20="","",IF('Познавательное развитие'!AC20=2,"сформирован",IF('Познавательное развитие'!AC20=0,"не сформирован", "в стадии формирования")))</f>
        <v/>
      </c>
      <c r="DB18" s="173" t="str">
        <f>IF('Познавательное развитие'!AD20="","",IF('Познавательное развитие'!AD20=2,"сформирован",IF('Познавательное развитие'!AD20=0,"не сформирован", "в стадии формирования")))</f>
        <v/>
      </c>
      <c r="DC18" s="173" t="str">
        <f>IF('Познавательное развитие'!AE20="","",IF('Познавательное развитие'!AE20=2,"сформирован",IF('Познавательное развитие'!AE20=0,"не сформирован", "в стадии формирования")))</f>
        <v/>
      </c>
      <c r="DD18" s="173" t="str">
        <f>IF('Речевое развитие'!J19="","",IF('Речевое развитие'!J19=2,"сформирован",IF('Речевое развитие'!J19=0,"не сформирован", "в стадии формирования")))</f>
        <v/>
      </c>
      <c r="DE18" s="173" t="str">
        <f>IF('Речевое развитие'!K19="","",IF('Речевое развитие'!K19=2,"сформирован",IF('Речевое развитие'!K19=0,"не сформирован", "в стадии формирования")))</f>
        <v/>
      </c>
      <c r="DF18" s="173" t="str">
        <f>IF('Речевое развитие'!L19="","",IF('Речевое развитие'!L19=2,"сформирован",IF('Речевое развитие'!L19=0,"не сформирован", "в стадии формирования")))</f>
        <v/>
      </c>
      <c r="DG18" s="175" t="str">
        <f>IF('Художественно-эстетическое разв'!AA20="","",IF('Художественно-эстетическое разв'!AA20=2,"сформирован",IF('Художественно-эстетическое разв'!AA20=0,"не сформирован", "в стадии формирования")))</f>
        <v/>
      </c>
      <c r="DH18" s="176"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развитие'!#REF!="","",IF('Познавательное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развитие'!#REF!+'Познавательное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разв'!AA20)/27)))))))))))))))))))))))))))</f>
        <v/>
      </c>
      <c r="DI18" s="173" t="str">
        <f>'целевые ориентиры'!CZ19</f>
        <v/>
      </c>
      <c r="DK18" s="81"/>
      <c r="DL18" s="81"/>
      <c r="DM18" s="81"/>
      <c r="DN18" s="81"/>
      <c r="DO18" s="81"/>
      <c r="DP18" s="81"/>
      <c r="DQ18" s="81"/>
      <c r="DR18" s="81"/>
      <c r="DS18" s="81"/>
      <c r="DT18" s="81"/>
      <c r="DU18" s="81"/>
      <c r="DV18" s="81"/>
      <c r="DW18" s="81"/>
      <c r="DX18" s="81"/>
      <c r="DY18" s="81"/>
      <c r="DZ18" s="81"/>
      <c r="EA18" s="81"/>
      <c r="EB18" s="81"/>
      <c r="EC18" s="81"/>
      <c r="ED18" s="81"/>
      <c r="EE18" s="81"/>
      <c r="EF18" s="81"/>
      <c r="EG18" s="81"/>
      <c r="EH18" s="81"/>
      <c r="EI18" s="81"/>
      <c r="EJ18" s="81"/>
      <c r="EK18" s="81"/>
      <c r="EL18" s="81"/>
      <c r="EM18" s="81"/>
      <c r="EN18" s="81"/>
      <c r="EO18" s="81"/>
      <c r="EP18" s="81"/>
      <c r="EQ18" s="81"/>
      <c r="ER18" s="81"/>
      <c r="ES18" s="81"/>
      <c r="ET18" s="81"/>
    </row>
    <row r="19" spans="1:150" s="119" customFormat="1">
      <c r="A19" s="96">
        <f>список!A18</f>
        <v>17</v>
      </c>
      <c r="B19" s="163" t="str">
        <f>IF(список!B18="","",список!B18)</f>
        <v/>
      </c>
      <c r="C19" s="97">
        <f>IF(список!C18="","",список!C18)</f>
        <v>0</v>
      </c>
      <c r="D19" s="81"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E19" s="81"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F19" s="81"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G19" s="81"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H19" s="81"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I19" s="81" t="str">
        <f>IF('Познавательное развитие'!J21="","",IF('Познавательное развитие'!J21=2,"сформирован",IF('Познавательное развитие'!J21=0,"не сформирован", "в стадии формирования")))</f>
        <v/>
      </c>
      <c r="J19" s="81" t="str">
        <f>IF('Познавательное развитие'!K21="","",IF('Познавательное развитие'!K21=2,"сформирован",IF('Познавательное развитие'!K21=0,"не сформирован", "в стадии формирования")))</f>
        <v/>
      </c>
      <c r="K19" s="81" t="str">
        <f>IF('Познавательное развитие'!N21="","",IF('Познавательное развитие'!N21=2,"сформирован",IF('Познавательное развитие'!N21=0,"не сформирован", "в стадии формирования")))</f>
        <v/>
      </c>
      <c r="L19" s="81" t="str">
        <f>IF('Познавательное развитие'!O21="","",IF('Познавательное развитие'!O21=2,"сформирован",IF('Познавательное развитие'!O21=0,"не сформирован", "в стадии формирования")))</f>
        <v/>
      </c>
      <c r="M19" s="81" t="str">
        <f>IF('Познавательное развитие'!U21="","",IF('Познавательное развитие'!U21=2,"сформирован",IF('Познавательное развитие'!U21=0,"не сформирован", "в стадии формирования")))</f>
        <v/>
      </c>
      <c r="N19" s="81" t="str">
        <f>IF('Речевое развитие'!G20="","",IF('Речевое развитие'!G20=2,"сформирован",IF('Речевое развитие'!G20=0,"не сформирован", "в стадии формирования")))</f>
        <v/>
      </c>
      <c r="O19" s="81"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P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9" s="134"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разв'!D21="","",IF('Художественно-эстетическое разв'!#REF!="","",IF('Художественно-эстетическое разв'!#REF!="","",('Социально-коммуникативное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разв'!D21+'Художественно-эстетическое разв'!#REF!+'Художественно-эстетическое разв'!#REF!)/14))))))))))))))</f>
        <v/>
      </c>
      <c r="S19" s="173" t="str">
        <f>'целевые ориентиры'!Q20</f>
        <v/>
      </c>
      <c r="T19" s="173"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19" s="173"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V19" s="173"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W19" s="173"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X19" s="173"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Y19" s="173"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Z1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9" s="173"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AB19" s="173" t="str">
        <f>IF('Познавательное развитие'!T21="","",IF('Познавательное развитие'!T21=2,"сформирован",IF('Познавательное развитие'!T21=0,"не сформирован", "в стадии формирования")))</f>
        <v/>
      </c>
      <c r="AC19" s="173" t="str">
        <f>IF('Речевое развитие'!G20="","",IF('Речевое развитие'!G20=2,"сформирован",IF('Речевое развитие'!G20=0,"не сформирован", "в стадии формирования")))</f>
        <v/>
      </c>
      <c r="AD19" s="173"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разви'!#REF!="","",IF('Социально-коммуникативное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разви'!#REF!+'Социально-коммуникативное разви'!U21+'Познавательное развитие'!T21+'Речевое развитие'!G20)/10))))))))))</f>
        <v/>
      </c>
      <c r="AE19" s="173" t="str">
        <f>'целевые ориентиры'!AB20</f>
        <v/>
      </c>
      <c r="AF19" s="173" t="str">
        <f>IF('Социально-коммуникативное разви'!P21="","",IF('Социально-коммуникативное разви'!P21=2,"сформирован",IF('Социально-коммуникативное разви'!P21=0,"не сформирован", "в стадии формирования")))</f>
        <v/>
      </c>
      <c r="AG19" s="173" t="str">
        <f>IF('Познавательное развитие'!P21="","",IF('Познавательное развитие'!P21=2,"сформирован",IF('Познавательное развитие'!P21=0,"не сформирован", "в стадии формирования")))</f>
        <v/>
      </c>
      <c r="AH19" s="173" t="str">
        <f>IF('Речевое развитие'!F20="","",IF('Речевое развитие'!F20=2,"сформирован",IF('Речевое развитие'!GG20=0,"не сформирован", "в стадии формирования")))</f>
        <v/>
      </c>
      <c r="AI19" s="173" t="str">
        <f>IF('Речевое развитие'!G20="","",IF('Речевое развитие'!G20=2,"сформирован",IF('Речевое развитие'!GH20=0,"не сформирован", "в стадии формирования")))</f>
        <v/>
      </c>
      <c r="AJ19" s="173" t="str">
        <f>IF('Речевое развитие'!M20="","",IF('Речевое развитие'!M20=2,"сформирован",IF('Речевое развитие'!M20=0,"не сформирован", "в стадии формирования")))</f>
        <v/>
      </c>
      <c r="AK19" s="173" t="str">
        <f>IF('Речевое развитие'!N20="","",IF('Речевое развитие'!N20=2,"сформирован",IF('Речевое развитие'!N20=0,"не сформирован", "в стадии формирования")))</f>
        <v/>
      </c>
      <c r="AL19" s="173" t="str">
        <f>IF('Художественно-эстетическое разв'!E21="","",IF('Художественно-эстетическое разв'!E21=2,"сформирован",IF('Художественно-эстетическое разв'!E21=0,"не сформирован", "в стадии формирования")))</f>
        <v/>
      </c>
      <c r="AM19" s="173"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AN1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9" s="173" t="str">
        <f>IF('Художественно-эстетическое разв'!AB21="","",IF('Художественно-эстетическое разв'!AB21=2,"сформирован",IF('Художественно-эстетическое разв'!AB21=0,"не сформирован", "в стадии формирования")))</f>
        <v/>
      </c>
      <c r="AP19" s="174"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разв'!#REF!="","",IF('Художественно-эстетическое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разв'!#REF!+'Художественно-эстетическое разв'!AB21)/10))))))))))</f>
        <v/>
      </c>
      <c r="AQ19" s="173" t="str">
        <f>'целевые ориентиры'!AM20</f>
        <v/>
      </c>
      <c r="AR19" s="173" t="str">
        <f>'Речевое развитие'!I20</f>
        <v/>
      </c>
      <c r="AS19" s="173" t="str">
        <f>IF('Речевое развитие'!D20="","",IF('Речевое развитие'!D20=2,"сформирован",IF('Речевое развитие'!D20=0,"не сформирован", "в стадии формирования")))</f>
        <v/>
      </c>
      <c r="AT19" s="173" t="e">
        <f>IF('Речевое развитие'!#REF!="","",IF('Речевое развитие'!#REF!=2,"сформирован",IF('Речевое развитие'!#REF!=0,"не сформирован", "в стадии формирования")))</f>
        <v>#REF!</v>
      </c>
      <c r="AU19" s="173" t="str">
        <f>IF('Речевое развитие'!E20="","",IF('Речевое развитие'!E20=2,"сформирован",IF('Речевое развитие'!E20=0,"не сформирован", "в стадии формирования")))</f>
        <v/>
      </c>
      <c r="AV19" s="173" t="str">
        <f>IF('Речевое развитие'!F20="","",IF('Речевое развитие'!F20=2,"сформирован",IF('Речевое развитие'!F20=0,"не сформирован", "в стадии формирования")))</f>
        <v/>
      </c>
      <c r="AW19" s="173" t="str">
        <f>IF('Речевое развитие'!G20="","",IF('Речевое развитие'!G20=2,"сформирован",IF('Речевое развитие'!G20=0,"не сформирован", "в стадии формирования")))</f>
        <v/>
      </c>
      <c r="AX19" s="173"/>
      <c r="AY19" s="173" t="str">
        <f>IF('Речевое развитие'!M20="","",IF('Речевое развитие'!M20=2,"сформирован",IF('Речевое развитие'!M20=0,"не сформирован", "в стадии формирования")))</f>
        <v/>
      </c>
      <c r="AZ19" s="173" t="str">
        <f>IF('Познавательное развитие'!V21="","",IF('Речевое развитие'!D20="","",IF('Речевое развитие'!#REF!="","",IF('Речевое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развитие'!#REF!+'Речевое развитие'!E20+'Речевое развитие'!F20+'Речевое развитие'!G20+'Речевое развитие'!J20+'Речевое развитие'!M20)/8))))))))</f>
        <v/>
      </c>
      <c r="BA19" s="173" t="str">
        <f>'целевые ориентиры'!AV20</f>
        <v/>
      </c>
      <c r="BB19" s="173"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BC19" s="173" t="str">
        <f>IF('Художественно-эстетическое разв'!N21="","",IF('Художественно-эстетическое разв'!N21=2,"сформирован",IF('Художественно-эстетическое разв'!N21=0,"не сформирован", "в стадии формирования")))</f>
        <v/>
      </c>
      <c r="BD19" s="175" t="str">
        <f>IF('Художественно-эстетическое разв'!V21="","",IF('Художественно-эстетическое разв'!V21=2,"сформирован",IF('Художественно-эстетическое разв'!V21=0,"не сформирован", "в стадии формирования")))</f>
        <v/>
      </c>
      <c r="BE19" s="173" t="str">
        <f>IF('Физическое развитие'!D20="","",IF('Физическое развитие'!D20=2,"сформирован",IF('Физическое развитие'!D20=0,"не сформирован", "в стадии формирования")))</f>
        <v/>
      </c>
      <c r="BF19" s="173" t="str">
        <f>IF('Физическое развитие'!E20="","",IF('Физическое развитие'!E20=2,"сформирован",IF('Физическое развитие'!E20=0,"не сформирован", "в стадии формирования")))</f>
        <v/>
      </c>
      <c r="BG19" s="173" t="str">
        <f>IF('Физическое развитие'!F20="","",IF('Физическое развитие'!F20=2,"сформирован",IF('Физическое развитие'!F20=0,"не сформирован", "в стадии формирования")))</f>
        <v/>
      </c>
      <c r="BH19" s="173" t="str">
        <f>IF('Физическое развитие'!G20="","",IF('Физическое развитие'!G20=2,"сформирован",IF('Физическое развитие'!G20=0,"не сформирован", "в стадии формирования")))</f>
        <v/>
      </c>
      <c r="BI19" s="173" t="str">
        <f>IF('Физическое развитие'!H20="","",IF('Физическое развитие'!H20=2,"сформирован",IF('Физическое развитие'!H20=0,"не сформирован", "в стадии формирования")))</f>
        <v/>
      </c>
      <c r="BJ19" s="173" t="e">
        <f>IF('Физическое развитие'!#REF!="","",IF('Физическое развитие'!#REF!=2,"сформирован",IF('Физическое развитие'!#REF!=0,"не сформирован", "в стадии формирования")))</f>
        <v>#REF!</v>
      </c>
      <c r="BK19" s="173" t="str">
        <f>IF('Физическое развитие'!I20="","",IF('Физическое развитие'!I20=2,"сформирован",IF('Физическое развитие'!I20=0,"не сформирован", "в стадии формирования")))</f>
        <v/>
      </c>
      <c r="BL19" s="173" t="str">
        <f>IF('Физическое развитие'!J20="","",IF('Физическое развитие'!J20=2,"сформирован",IF('Физическое развитие'!J20=0,"не сформирован", "в стадии формирования")))</f>
        <v/>
      </c>
      <c r="BM19" s="173" t="str">
        <f>IF('Физическое развитие'!K20="","",IF('Физическое развитие'!K20=2,"сформирован",IF('Физическое развитие'!K20=0,"не сформирован", "в стадии формирования")))</f>
        <v/>
      </c>
      <c r="BN19" s="173" t="str">
        <f>IF('Физическое развитие'!M20="","",IF('Физическое развитие'!M20=2,"сформирован",IF('Физическое развитие'!M20=0,"не сформирован", "в стадии формирования")))</f>
        <v/>
      </c>
      <c r="BO19" s="176"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развитие'!#REF!="","",IF('Физическое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развитие'!#REF!+'Физическое развитие'!I20+'Физическое развитие'!J20+'Физическое развитие'!K20+'Физическое развитие'!M20)/13)))))))))))))</f>
        <v/>
      </c>
      <c r="BP19" s="173" t="str">
        <f>'целевые ориентиры'!BJ20</f>
        <v/>
      </c>
      <c r="BQ19" s="173"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BR19" s="173"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BS19" s="173"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BT19" s="173"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BU19" s="173"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BV19" s="173"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BW1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9" s="173"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BY19" s="173"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BZ19" s="173" t="str">
        <f>IF('Физическое развитие'!L20="","",IF('Физическое развитие'!L20=2,"сформирован",IF('Физическое развитие'!L20=0,"не сформирован", "в стадии формирования")))</f>
        <v/>
      </c>
      <c r="CA19" s="173" t="str">
        <f>IF('Физическое развитие'!P20="","",IF('Физическое развитие'!P20=2,"сформирован",IF('Физическое развитие'!P20=0,"не сформирован", "в стадии формирования")))</f>
        <v/>
      </c>
      <c r="CB19" s="173" t="e">
        <f>IF('Физическое развитие'!#REF!="","",IF('Физическое развитие'!#REF!=2,"сформирован",IF('Физическое развитие'!#REF!=0,"не сформирован", "в стадии формирования")))</f>
        <v>#REF!</v>
      </c>
      <c r="CC19" s="173" t="str">
        <f>IF('Физическое развитие'!Q20="","",IF('Физическое развитие'!Q20=2,"сформирован",IF('Физическое развитие'!Q20=0,"не сформирован", "в стадии формирования")))</f>
        <v/>
      </c>
      <c r="CD19" s="173" t="str">
        <f>IF('Физическое развитие'!R20="","",IF('Физическое развитие'!R20=2,"сформирован",IF('Физическое развитие'!R20=0,"не сформирован", "в стадии формирования")))</f>
        <v/>
      </c>
      <c r="CE19" s="173"/>
      <c r="CF19" s="173" t="str">
        <f>'целевые ориентиры'!BX20</f>
        <v/>
      </c>
      <c r="CG19" s="173"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CH19" s="173"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CI19" s="173"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CJ19" s="173"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CK19" s="173" t="str">
        <f>IF('Социально-коммуникативное разви'!AB21="","",IF('Социально-коммуникативное разви'!AB21=2,"сформирован",IF('Социально-коммуникативное разви'!AB21=0,"не сформирован", "в стадии формирования")))</f>
        <v/>
      </c>
      <c r="CL19" s="173" t="str">
        <f>IF('Социально-коммуникативное разви'!AC21="","",IF('Социально-коммуникативное разви'!AC21=2,"сформирован",IF('Социально-коммуникативное разви'!AC21=0,"не сформирован", "в стадии формирования")))</f>
        <v/>
      </c>
      <c r="CM19" s="173"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CN19" s="173" t="str">
        <f>IF('Социально-коммуникативное разви'!AE21="","",IF('Социально-коммуникативное разви'!AE21=2,"сформирован",IF('Социально-коммуникативное разви'!AE21=0,"не сформирован", "в стадии формирования")))</f>
        <v/>
      </c>
      <c r="CO19" s="173" t="str">
        <f>IF('Познавательное развитие'!D21="","",IF('Познавательное развитие'!D21=2,"сформирован",IF('Познавательное развитие'!D21=0,"не сформирован", "в стадии формирования")))</f>
        <v/>
      </c>
      <c r="CP19" s="173" t="str">
        <f>IF('Познавательное развитие'!E21="","",IF('Познавательное развитие'!E21=2,"сформирован",IF('Познавательное развитие'!E21=0,"не сформирован", "в стадии формирования")))</f>
        <v/>
      </c>
      <c r="CQ19" s="173" t="str">
        <f>IF('Познавательное развитие'!F21="","",IF('Познавательное развитие'!F21=2,"сформирован",IF('Познавательное развитие'!F21=0,"не сформирован", "в стадии формирования")))</f>
        <v/>
      </c>
      <c r="CR19" s="173" t="str">
        <f>IF('Познавательное развитие'!I21="","",IF('Познавательное развитие'!I21=2,"сформирован",IF('Познавательное развитие'!I21=0,"не сформирован", "в стадии формирования")))</f>
        <v/>
      </c>
      <c r="CS19" s="173" t="str">
        <f>IF('Познавательное развитие'!K21="","",IF('Познавательное развитие'!K21=2,"сформирован",IF('Познавательное развитие'!K21=0,"не сформирован", "в стадии формирования")))</f>
        <v/>
      </c>
      <c r="CT19" s="173" t="str">
        <f>IF('Познавательное развитие'!S21="","",IF('Познавательное развитие'!S21=2,"сформирован",IF('Познавательное развитие'!S21=0,"не сформирован", "в стадии формирования")))</f>
        <v/>
      </c>
      <c r="CU19" s="173" t="str">
        <f>IF('Познавательное развитие'!U21="","",IF('Познавательное развитие'!U21=2,"сформирован",IF('Познавательное развитие'!U21=0,"не сформирован", "в стадии формирования")))</f>
        <v/>
      </c>
      <c r="CV19" s="173" t="e">
        <f>IF('Познавательное развитие'!#REF!="","",IF('Познавательное развитие'!#REF!=2,"сформирован",IF('Познавательное развитие'!#REF!=0,"не сформирован", "в стадии формирования")))</f>
        <v>#REF!</v>
      </c>
      <c r="CW19" s="173" t="str">
        <f>IF('Познавательное развитие'!Y21="","",IF('Познавательное развитие'!Y21=2,"сформирован",IF('Познавательное развитие'!Y21=0,"не сформирован", "в стадии формирования")))</f>
        <v/>
      </c>
      <c r="CX19" s="173" t="str">
        <f>IF('Познавательное развитие'!Z21="","",IF('Познавательное развитие'!Z21=2,"сформирован",IF('Познавательное развитие'!Z21=0,"не сформирован", "в стадии формирования")))</f>
        <v/>
      </c>
      <c r="CY19" s="173" t="str">
        <f>IF('Познавательное развитие'!AA21="","",IF('Познавательное развитие'!AA21=2,"сформирован",IF('Познавательное развитие'!AA21=0,"не сформирован", "в стадии формирования")))</f>
        <v/>
      </c>
      <c r="CZ19" s="173" t="str">
        <f>IF('Познавательное развитие'!AB21="","",IF('Познавательное развитие'!AB21=2,"сформирован",IF('Познавательное развитие'!AB21=0,"не сформирован", "в стадии формирования")))</f>
        <v/>
      </c>
      <c r="DA19" s="173" t="str">
        <f>IF('Познавательное развитие'!AC21="","",IF('Познавательное развитие'!AC21=2,"сформирован",IF('Познавательное развитие'!AC21=0,"не сформирован", "в стадии формирования")))</f>
        <v/>
      </c>
      <c r="DB19" s="173" t="str">
        <f>IF('Познавательное развитие'!AD21="","",IF('Познавательное развитие'!AD21=2,"сформирован",IF('Познавательное развитие'!AD21=0,"не сформирован", "в стадии формирования")))</f>
        <v/>
      </c>
      <c r="DC19" s="173" t="str">
        <f>IF('Познавательное развитие'!AE21="","",IF('Познавательное развитие'!AE21=2,"сформирован",IF('Познавательное развитие'!AE21=0,"не сформирован", "в стадии формирования")))</f>
        <v/>
      </c>
      <c r="DD19" s="173" t="str">
        <f>IF('Речевое развитие'!J20="","",IF('Речевое развитие'!J20=2,"сформирован",IF('Речевое развитие'!J20=0,"не сформирован", "в стадии формирования")))</f>
        <v/>
      </c>
      <c r="DE19" s="173" t="str">
        <f>IF('Речевое развитие'!K20="","",IF('Речевое развитие'!K20=2,"сформирован",IF('Речевое развитие'!K20=0,"не сформирован", "в стадии формирования")))</f>
        <v/>
      </c>
      <c r="DF19" s="173" t="str">
        <f>IF('Речевое развитие'!L20="","",IF('Речевое развитие'!L20=2,"сформирован",IF('Речевое развитие'!L20=0,"не сформирован", "в стадии формирования")))</f>
        <v/>
      </c>
      <c r="DG19" s="175" t="str">
        <f>IF('Художественно-эстетическое разв'!AA21="","",IF('Художественно-эстетическое разв'!AA21=2,"сформирован",IF('Художественно-эстетическое разв'!AA21=0,"не сформирован", "в стадии формирования")))</f>
        <v/>
      </c>
      <c r="DH19" s="176"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развитие'!#REF!="","",IF('Познавательное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развитие'!#REF!+'Познавательное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разв'!AA21)/27)))))))))))))))))))))))))))</f>
        <v/>
      </c>
      <c r="DI19" s="173" t="str">
        <f>'целевые ориентиры'!CZ20</f>
        <v/>
      </c>
      <c r="DK19" s="81"/>
      <c r="DL19" s="81"/>
      <c r="DM19" s="81"/>
      <c r="DN19" s="81"/>
      <c r="DO19" s="81"/>
      <c r="DP19" s="81"/>
      <c r="DQ19" s="81"/>
      <c r="DR19" s="81"/>
      <c r="DS19" s="81"/>
      <c r="DT19" s="81"/>
      <c r="DU19" s="81"/>
      <c r="DV19" s="81"/>
      <c r="DW19" s="81"/>
      <c r="DX19" s="81"/>
      <c r="DY19" s="81"/>
      <c r="DZ19" s="81"/>
      <c r="EA19" s="81"/>
      <c r="EB19" s="81"/>
      <c r="EC19" s="81"/>
      <c r="ED19" s="81"/>
      <c r="EE19" s="81"/>
      <c r="EF19" s="81"/>
      <c r="EG19" s="81"/>
      <c r="EH19" s="81"/>
      <c r="EI19" s="81"/>
      <c r="EJ19" s="81"/>
      <c r="EK19" s="81"/>
      <c r="EL19" s="81"/>
      <c r="EM19" s="81"/>
      <c r="EN19" s="81"/>
      <c r="EO19" s="81"/>
      <c r="EP19" s="81"/>
      <c r="EQ19" s="81"/>
      <c r="ER19" s="81"/>
      <c r="ES19" s="81"/>
      <c r="ET19" s="81"/>
    </row>
    <row r="20" spans="1:150" s="119" customFormat="1">
      <c r="A20" s="96">
        <f>список!A19</f>
        <v>18</v>
      </c>
      <c r="B20" s="163" t="str">
        <f>IF(список!B19="","",список!B19)</f>
        <v/>
      </c>
      <c r="C20" s="97">
        <f>IF(список!C19="","",список!C19)</f>
        <v>0</v>
      </c>
      <c r="D20" s="81"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E20" s="81"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F20" s="81"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G20" s="81"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H20" s="81"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I20" s="81" t="str">
        <f>IF('Познавательное развитие'!J22="","",IF('Познавательное развитие'!J22=2,"сформирован",IF('Познавательное развитие'!J22=0,"не сформирован", "в стадии формирования")))</f>
        <v/>
      </c>
      <c r="J20" s="81" t="str">
        <f>IF('Познавательное развитие'!K22="","",IF('Познавательное развитие'!K22=2,"сформирован",IF('Познавательное развитие'!K22=0,"не сформирован", "в стадии формирования")))</f>
        <v/>
      </c>
      <c r="K20" s="81" t="str">
        <f>IF('Познавательное развитие'!N22="","",IF('Познавательное развитие'!N22=2,"сформирован",IF('Познавательное развитие'!N22=0,"не сформирован", "в стадии формирования")))</f>
        <v/>
      </c>
      <c r="L20" s="81" t="str">
        <f>IF('Познавательное развитие'!O22="","",IF('Познавательное развитие'!O22=2,"сформирован",IF('Познавательное развитие'!O22=0,"не сформирован", "в стадии формирования")))</f>
        <v/>
      </c>
      <c r="M20" s="81" t="str">
        <f>IF('Познавательное развитие'!U22="","",IF('Познавательное развитие'!U22=2,"сформирован",IF('Познавательное развитие'!U22=0,"не сформирован", "в стадии формирования")))</f>
        <v/>
      </c>
      <c r="N20" s="81" t="str">
        <f>IF('Речевое развитие'!G21="","",IF('Речевое развитие'!G21=2,"сформирован",IF('Речевое развитие'!G21=0,"не сформирован", "в стадии формирования")))</f>
        <v/>
      </c>
      <c r="O20" s="81"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P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0" s="134"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разв'!D22="","",IF('Художественно-эстетическое разв'!#REF!="","",IF('Художественно-эстетическое разв'!#REF!="","",('Социально-коммуникативное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разв'!D22+'Художественно-эстетическое разв'!#REF!+'Художественно-эстетическое разв'!#REF!)/14))))))))))))))</f>
        <v/>
      </c>
      <c r="S20" s="173" t="str">
        <f>'целевые ориентиры'!Q21</f>
        <v/>
      </c>
      <c r="T20" s="173"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0" s="173"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V20" s="173"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W20" s="173"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X20" s="173"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Y20" s="173"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Z2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0" s="173"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AB20" s="173" t="str">
        <f>IF('Познавательное развитие'!T22="","",IF('Познавательное развитие'!T22=2,"сформирован",IF('Познавательное развитие'!T22=0,"не сформирован", "в стадии формирования")))</f>
        <v/>
      </c>
      <c r="AC20" s="173" t="str">
        <f>IF('Речевое развитие'!G21="","",IF('Речевое развитие'!G21=2,"сформирован",IF('Речевое развитие'!G21=0,"не сформирован", "в стадии формирования")))</f>
        <v/>
      </c>
      <c r="AD20" s="173"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разви'!#REF!="","",IF('Социально-коммуникативное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разви'!#REF!+'Социально-коммуникативное разви'!U22+'Познавательное развитие'!T22+'Речевое развитие'!G21)/10))))))))))</f>
        <v/>
      </c>
      <c r="AE20" s="173" t="str">
        <f>'целевые ориентиры'!AB21</f>
        <v/>
      </c>
      <c r="AF20" s="173" t="str">
        <f>IF('Социально-коммуникативное разви'!P22="","",IF('Социально-коммуникативное разви'!P22=2,"сформирован",IF('Социально-коммуникативное разви'!P22=0,"не сформирован", "в стадии формирования")))</f>
        <v/>
      </c>
      <c r="AG20" s="173" t="str">
        <f>IF('Познавательное развитие'!P22="","",IF('Познавательное развитие'!P22=2,"сформирован",IF('Познавательное развитие'!P22=0,"не сформирован", "в стадии формирования")))</f>
        <v/>
      </c>
      <c r="AH20" s="173" t="str">
        <f>IF('Речевое развитие'!F21="","",IF('Речевое развитие'!F21=2,"сформирован",IF('Речевое развитие'!GG21=0,"не сформирован", "в стадии формирования")))</f>
        <v/>
      </c>
      <c r="AI20" s="173" t="str">
        <f>IF('Речевое развитие'!G21="","",IF('Речевое развитие'!G21=2,"сформирован",IF('Речевое развитие'!GH21=0,"не сформирован", "в стадии формирования")))</f>
        <v/>
      </c>
      <c r="AJ20" s="173" t="str">
        <f>IF('Речевое развитие'!M21="","",IF('Речевое развитие'!M21=2,"сформирован",IF('Речевое развитие'!M21=0,"не сформирован", "в стадии формирования")))</f>
        <v/>
      </c>
      <c r="AK20" s="173" t="str">
        <f>IF('Речевое развитие'!N21="","",IF('Речевое развитие'!N21=2,"сформирован",IF('Речевое развитие'!N21=0,"не сформирован", "в стадии формирования")))</f>
        <v/>
      </c>
      <c r="AL20" s="173" t="str">
        <f>IF('Художественно-эстетическое разв'!E22="","",IF('Художественно-эстетическое разв'!E22=2,"сформирован",IF('Художественно-эстетическое разв'!E22=0,"не сформирован", "в стадии формирования")))</f>
        <v/>
      </c>
      <c r="AM20" s="173"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AN2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0" s="173" t="str">
        <f>IF('Художественно-эстетическое разв'!AB22="","",IF('Художественно-эстетическое разв'!AB22=2,"сформирован",IF('Художественно-эстетическое разв'!AB22=0,"не сформирован", "в стадии формирования")))</f>
        <v/>
      </c>
      <c r="AP20" s="174"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разв'!#REF!="","",IF('Художественно-эстетическое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разв'!#REF!+'Художественно-эстетическое разв'!AB22)/10))))))))))</f>
        <v/>
      </c>
      <c r="AQ20" s="173" t="str">
        <f>'целевые ориентиры'!AM21</f>
        <v/>
      </c>
      <c r="AR20" s="173" t="str">
        <f>'Речевое развитие'!I21</f>
        <v/>
      </c>
      <c r="AS20" s="173" t="str">
        <f>IF('Речевое развитие'!D21="","",IF('Речевое развитие'!D21=2,"сформирован",IF('Речевое развитие'!D21=0,"не сформирован", "в стадии формирования")))</f>
        <v/>
      </c>
      <c r="AT20" s="173" t="e">
        <f>IF('Речевое развитие'!#REF!="","",IF('Речевое развитие'!#REF!=2,"сформирован",IF('Речевое развитие'!#REF!=0,"не сформирован", "в стадии формирования")))</f>
        <v>#REF!</v>
      </c>
      <c r="AU20" s="173" t="str">
        <f>IF('Речевое развитие'!E21="","",IF('Речевое развитие'!E21=2,"сформирован",IF('Речевое развитие'!E21=0,"не сформирован", "в стадии формирования")))</f>
        <v/>
      </c>
      <c r="AV20" s="173" t="str">
        <f>IF('Речевое развитие'!F21="","",IF('Речевое развитие'!F21=2,"сформирован",IF('Речевое развитие'!F21=0,"не сформирован", "в стадии формирования")))</f>
        <v/>
      </c>
      <c r="AW20" s="173" t="str">
        <f>IF('Речевое развитие'!G21="","",IF('Речевое развитие'!G21=2,"сформирован",IF('Речевое развитие'!G21=0,"не сформирован", "в стадии формирования")))</f>
        <v/>
      </c>
      <c r="AX20" s="173"/>
      <c r="AY20" s="173" t="str">
        <f>IF('Речевое развитие'!M21="","",IF('Речевое развитие'!M21=2,"сформирован",IF('Речевое развитие'!M21=0,"не сформирован", "в стадии формирования")))</f>
        <v/>
      </c>
      <c r="AZ20" s="173" t="str">
        <f>IF('Познавательное развитие'!V22="","",IF('Речевое развитие'!D21="","",IF('Речевое развитие'!#REF!="","",IF('Речевое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развитие'!#REF!+'Речевое развитие'!E21+'Речевое развитие'!F21+'Речевое развитие'!G21+'Речевое развитие'!J21+'Речевое развитие'!M21)/8))))))))</f>
        <v/>
      </c>
      <c r="BA20" s="173" t="str">
        <f>'целевые ориентиры'!AV21</f>
        <v/>
      </c>
      <c r="BB20" s="173"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BC20" s="173" t="str">
        <f>IF('Художественно-эстетическое разв'!N22="","",IF('Художественно-эстетическое разв'!N22=2,"сформирован",IF('Художественно-эстетическое разв'!N22=0,"не сформирован", "в стадии формирования")))</f>
        <v/>
      </c>
      <c r="BD20" s="175" t="str">
        <f>IF('Художественно-эстетическое разв'!V22="","",IF('Художественно-эстетическое разв'!V22=2,"сформирован",IF('Художественно-эстетическое разв'!V22=0,"не сформирован", "в стадии формирования")))</f>
        <v/>
      </c>
      <c r="BE20" s="173" t="str">
        <f>IF('Физическое развитие'!D21="","",IF('Физическое развитие'!D21=2,"сформирован",IF('Физическое развитие'!D21=0,"не сформирован", "в стадии формирования")))</f>
        <v/>
      </c>
      <c r="BF20" s="173" t="str">
        <f>IF('Физическое развитие'!E21="","",IF('Физическое развитие'!E21=2,"сформирован",IF('Физическое развитие'!E21=0,"не сформирован", "в стадии формирования")))</f>
        <v/>
      </c>
      <c r="BG20" s="173" t="str">
        <f>IF('Физическое развитие'!F21="","",IF('Физическое развитие'!F21=2,"сформирован",IF('Физическое развитие'!F21=0,"не сформирован", "в стадии формирования")))</f>
        <v/>
      </c>
      <c r="BH20" s="173" t="str">
        <f>IF('Физическое развитие'!G21="","",IF('Физическое развитие'!G21=2,"сформирован",IF('Физическое развитие'!G21=0,"не сформирован", "в стадии формирования")))</f>
        <v/>
      </c>
      <c r="BI20" s="173" t="str">
        <f>IF('Физическое развитие'!H21="","",IF('Физическое развитие'!H21=2,"сформирован",IF('Физическое развитие'!H21=0,"не сформирован", "в стадии формирования")))</f>
        <v/>
      </c>
      <c r="BJ20" s="173" t="e">
        <f>IF('Физическое развитие'!#REF!="","",IF('Физическое развитие'!#REF!=2,"сформирован",IF('Физическое развитие'!#REF!=0,"не сформирован", "в стадии формирования")))</f>
        <v>#REF!</v>
      </c>
      <c r="BK20" s="173" t="str">
        <f>IF('Физическое развитие'!I21="","",IF('Физическое развитие'!I21=2,"сформирован",IF('Физическое развитие'!I21=0,"не сформирован", "в стадии формирования")))</f>
        <v/>
      </c>
      <c r="BL20" s="173" t="str">
        <f>IF('Физическое развитие'!J21="","",IF('Физическое развитие'!J21=2,"сформирован",IF('Физическое развитие'!J21=0,"не сформирован", "в стадии формирования")))</f>
        <v/>
      </c>
      <c r="BM20" s="173" t="str">
        <f>IF('Физическое развитие'!K21="","",IF('Физическое развитие'!K21=2,"сформирован",IF('Физическое развитие'!K21=0,"не сформирован", "в стадии формирования")))</f>
        <v/>
      </c>
      <c r="BN20" s="173" t="str">
        <f>IF('Физическое развитие'!M21="","",IF('Физическое развитие'!M21=2,"сформирован",IF('Физическое развитие'!M21=0,"не сформирован", "в стадии формирования")))</f>
        <v/>
      </c>
      <c r="BO20" s="176"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развитие'!#REF!="","",IF('Физическое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развитие'!#REF!+'Физическое развитие'!I21+'Физическое развитие'!J21+'Физическое развитие'!K21+'Физическое развитие'!M21)/13)))))))))))))</f>
        <v/>
      </c>
      <c r="BP20" s="173" t="str">
        <f>'целевые ориентиры'!BJ21</f>
        <v/>
      </c>
      <c r="BQ20" s="173"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BR20" s="173"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BS20" s="173"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BT20" s="173"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BU20" s="173"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BV20" s="173"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BW2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0" s="173"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BY20" s="173"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BZ20" s="173" t="str">
        <f>IF('Физическое развитие'!L21="","",IF('Физическое развитие'!L21=2,"сформирован",IF('Физическое развитие'!L21=0,"не сформирован", "в стадии формирования")))</f>
        <v/>
      </c>
      <c r="CA20" s="173" t="str">
        <f>IF('Физическое развитие'!P21="","",IF('Физическое развитие'!P21=2,"сформирован",IF('Физическое развитие'!P21=0,"не сформирован", "в стадии формирования")))</f>
        <v/>
      </c>
      <c r="CB20" s="173" t="e">
        <f>IF('Физическое развитие'!#REF!="","",IF('Физическое развитие'!#REF!=2,"сформирован",IF('Физическое развитие'!#REF!=0,"не сформирован", "в стадии формирования")))</f>
        <v>#REF!</v>
      </c>
      <c r="CC20" s="173" t="str">
        <f>IF('Физическое развитие'!Q21="","",IF('Физическое развитие'!Q21=2,"сформирован",IF('Физическое развитие'!Q21=0,"не сформирован", "в стадии формирования")))</f>
        <v/>
      </c>
      <c r="CD20" s="173" t="str">
        <f>IF('Физическое развитие'!R21="","",IF('Физическое развитие'!R21=2,"сформирован",IF('Физическое развитие'!R21=0,"не сформирован", "в стадии формирования")))</f>
        <v/>
      </c>
      <c r="CE20" s="173"/>
      <c r="CF20" s="173" t="str">
        <f>'целевые ориентиры'!BX21</f>
        <v/>
      </c>
      <c r="CG20" s="173"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CH20" s="173"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CI20" s="173"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CJ20" s="173"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CK20" s="173" t="str">
        <f>IF('Социально-коммуникативное разви'!AB22="","",IF('Социально-коммуникативное разви'!AB22=2,"сформирован",IF('Социально-коммуникативное разви'!AB22=0,"не сформирован", "в стадии формирования")))</f>
        <v/>
      </c>
      <c r="CL20" s="173" t="str">
        <f>IF('Социально-коммуникативное разви'!AC22="","",IF('Социально-коммуникативное разви'!AC22=2,"сформирован",IF('Социально-коммуникативное разви'!AC22=0,"не сформирован", "в стадии формирования")))</f>
        <v/>
      </c>
      <c r="CM20" s="173"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CN20" s="173" t="str">
        <f>IF('Социально-коммуникативное разви'!AE22="","",IF('Социально-коммуникативное разви'!AE22=2,"сформирован",IF('Социально-коммуникативное разви'!AE22=0,"не сформирован", "в стадии формирования")))</f>
        <v/>
      </c>
      <c r="CO20" s="173" t="str">
        <f>IF('Познавательное развитие'!D22="","",IF('Познавательное развитие'!D22=2,"сформирован",IF('Познавательное развитие'!D22=0,"не сформирован", "в стадии формирования")))</f>
        <v/>
      </c>
      <c r="CP20" s="173" t="str">
        <f>IF('Познавательное развитие'!E22="","",IF('Познавательное развитие'!E22=2,"сформирован",IF('Познавательное развитие'!E22=0,"не сформирован", "в стадии формирования")))</f>
        <v/>
      </c>
      <c r="CQ20" s="173" t="str">
        <f>IF('Познавательное развитие'!F22="","",IF('Познавательное развитие'!F22=2,"сформирован",IF('Познавательное развитие'!F22=0,"не сформирован", "в стадии формирования")))</f>
        <v/>
      </c>
      <c r="CR20" s="173" t="str">
        <f>IF('Познавательное развитие'!I22="","",IF('Познавательное развитие'!I22=2,"сформирован",IF('Познавательное развитие'!I22=0,"не сформирован", "в стадии формирования")))</f>
        <v/>
      </c>
      <c r="CS20" s="173" t="str">
        <f>IF('Познавательное развитие'!K22="","",IF('Познавательное развитие'!K22=2,"сформирован",IF('Познавательное развитие'!K22=0,"не сформирован", "в стадии формирования")))</f>
        <v/>
      </c>
      <c r="CT20" s="173" t="str">
        <f>IF('Познавательное развитие'!S22="","",IF('Познавательное развитие'!S22=2,"сформирован",IF('Познавательное развитие'!S22=0,"не сформирован", "в стадии формирования")))</f>
        <v/>
      </c>
      <c r="CU20" s="173" t="str">
        <f>IF('Познавательное развитие'!U22="","",IF('Познавательное развитие'!U22=2,"сформирован",IF('Познавательное развитие'!U22=0,"не сформирован", "в стадии формирования")))</f>
        <v/>
      </c>
      <c r="CV20" s="173" t="e">
        <f>IF('Познавательное развитие'!#REF!="","",IF('Познавательное развитие'!#REF!=2,"сформирован",IF('Познавательное развитие'!#REF!=0,"не сформирован", "в стадии формирования")))</f>
        <v>#REF!</v>
      </c>
      <c r="CW20" s="173" t="str">
        <f>IF('Познавательное развитие'!Y22="","",IF('Познавательное развитие'!Y22=2,"сформирован",IF('Познавательное развитие'!Y22=0,"не сформирован", "в стадии формирования")))</f>
        <v/>
      </c>
      <c r="CX20" s="173" t="str">
        <f>IF('Познавательное развитие'!Z22="","",IF('Познавательное развитие'!Z22=2,"сформирован",IF('Познавательное развитие'!Z22=0,"не сформирован", "в стадии формирования")))</f>
        <v/>
      </c>
      <c r="CY20" s="173" t="str">
        <f>IF('Познавательное развитие'!AA22="","",IF('Познавательное развитие'!AA22=2,"сформирован",IF('Познавательное развитие'!AA22=0,"не сформирован", "в стадии формирования")))</f>
        <v/>
      </c>
      <c r="CZ20" s="173" t="str">
        <f>IF('Познавательное развитие'!AB22="","",IF('Познавательное развитие'!AB22=2,"сформирован",IF('Познавательное развитие'!AB22=0,"не сформирован", "в стадии формирования")))</f>
        <v/>
      </c>
      <c r="DA20" s="173" t="str">
        <f>IF('Познавательное развитие'!AC22="","",IF('Познавательное развитие'!AC22=2,"сформирован",IF('Познавательное развитие'!AC22=0,"не сформирован", "в стадии формирования")))</f>
        <v/>
      </c>
      <c r="DB20" s="173" t="str">
        <f>IF('Познавательное развитие'!AD22="","",IF('Познавательное развитие'!AD22=2,"сформирован",IF('Познавательное развитие'!AD22=0,"не сформирован", "в стадии формирования")))</f>
        <v/>
      </c>
      <c r="DC20" s="173" t="str">
        <f>IF('Познавательное развитие'!AE22="","",IF('Познавательное развитие'!AE22=2,"сформирован",IF('Познавательное развитие'!AE22=0,"не сформирован", "в стадии формирования")))</f>
        <v/>
      </c>
      <c r="DD20" s="173" t="str">
        <f>IF('Речевое развитие'!J21="","",IF('Речевое развитие'!J21=2,"сформирован",IF('Речевое развитие'!J21=0,"не сформирован", "в стадии формирования")))</f>
        <v/>
      </c>
      <c r="DE20" s="173" t="str">
        <f>IF('Речевое развитие'!K21="","",IF('Речевое развитие'!K21=2,"сформирован",IF('Речевое развитие'!K21=0,"не сформирован", "в стадии формирования")))</f>
        <v/>
      </c>
      <c r="DF20" s="173" t="str">
        <f>IF('Речевое развитие'!L21="","",IF('Речевое развитие'!L21=2,"сформирован",IF('Речевое развитие'!L21=0,"не сформирован", "в стадии формирования")))</f>
        <v/>
      </c>
      <c r="DG20" s="175" t="str">
        <f>IF('Художественно-эстетическое разв'!AA22="","",IF('Художественно-эстетическое разв'!AA22=2,"сформирован",IF('Художественно-эстетическое разв'!AA22=0,"не сформирован", "в стадии формирования")))</f>
        <v/>
      </c>
      <c r="DH20" s="176"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развитие'!#REF!="","",IF('Познавательное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развитие'!#REF!+'Познавательное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разв'!AA22)/27)))))))))))))))))))))))))))</f>
        <v/>
      </c>
      <c r="DI20" s="173" t="str">
        <f>'целевые ориентиры'!CZ21</f>
        <v/>
      </c>
      <c r="DK20" s="81"/>
      <c r="DL20" s="81"/>
      <c r="DM20" s="81"/>
      <c r="DN20" s="81"/>
      <c r="DO20" s="81"/>
      <c r="DP20" s="81"/>
      <c r="DQ20" s="81"/>
      <c r="DR20" s="81"/>
      <c r="DS20" s="81"/>
      <c r="DT20" s="81"/>
      <c r="DU20" s="81"/>
      <c r="DV20" s="81"/>
      <c r="DW20" s="81"/>
      <c r="DX20" s="81"/>
      <c r="DY20" s="81"/>
      <c r="DZ20" s="81"/>
      <c r="EA20" s="81"/>
      <c r="EB20" s="81"/>
      <c r="EC20" s="81"/>
      <c r="ED20" s="81"/>
      <c r="EE20" s="81"/>
      <c r="EF20" s="81"/>
      <c r="EG20" s="81"/>
      <c r="EH20" s="81"/>
      <c r="EI20" s="81"/>
      <c r="EJ20" s="81"/>
      <c r="EK20" s="81"/>
      <c r="EL20" s="81"/>
      <c r="EM20" s="81"/>
      <c r="EN20" s="81"/>
      <c r="EO20" s="81"/>
      <c r="EP20" s="81"/>
      <c r="EQ20" s="81"/>
      <c r="ER20" s="81"/>
      <c r="ES20" s="81"/>
      <c r="ET20" s="81"/>
    </row>
    <row r="21" spans="1:150" s="119" customFormat="1">
      <c r="A21" s="96">
        <f>список!A20</f>
        <v>19</v>
      </c>
      <c r="B21" s="163" t="str">
        <f>IF(список!B20="","",список!B20)</f>
        <v/>
      </c>
      <c r="C21" s="97">
        <f>IF(список!C20="","",список!C20)</f>
        <v>0</v>
      </c>
      <c r="D21" s="81"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E21" s="81"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F21" s="81"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G21" s="81"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H21" s="81"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I21" s="81" t="str">
        <f>IF('Познавательное развитие'!J23="","",IF('Познавательное развитие'!J23=2,"сформирован",IF('Познавательное развитие'!J23=0,"не сформирован", "в стадии формирования")))</f>
        <v/>
      </c>
      <c r="J21" s="81" t="str">
        <f>IF('Познавательное развитие'!K23="","",IF('Познавательное развитие'!K23=2,"сформирован",IF('Познавательное развитие'!K23=0,"не сформирован", "в стадии формирования")))</f>
        <v/>
      </c>
      <c r="K21" s="81" t="str">
        <f>IF('Познавательное развитие'!N23="","",IF('Познавательное развитие'!N23=2,"сформирован",IF('Познавательное развитие'!N23=0,"не сформирован", "в стадии формирования")))</f>
        <v/>
      </c>
      <c r="L21" s="81" t="str">
        <f>IF('Познавательное развитие'!O23="","",IF('Познавательное развитие'!O23=2,"сформирован",IF('Познавательное развитие'!O23=0,"не сформирован", "в стадии формирования")))</f>
        <v/>
      </c>
      <c r="M21" s="81" t="str">
        <f>IF('Познавательное развитие'!U23="","",IF('Познавательное развитие'!U23=2,"сформирован",IF('Познавательное развитие'!U23=0,"не сформирован", "в стадии формирования")))</f>
        <v/>
      </c>
      <c r="N21" s="81" t="str">
        <f>IF('Речевое развитие'!G22="","",IF('Речевое развитие'!G22=2,"сформирован",IF('Речевое развитие'!G22=0,"не сформирован", "в стадии формирования")))</f>
        <v/>
      </c>
      <c r="O21" s="81"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P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1" s="134"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разв'!D23="","",IF('Художественно-эстетическое разв'!#REF!="","",IF('Художественно-эстетическое разв'!#REF!="","",('Социально-коммуникативное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разв'!D23+'Художественно-эстетическое разв'!#REF!+'Художественно-эстетическое разв'!#REF!)/14))))))))))))))</f>
        <v/>
      </c>
      <c r="S21" s="173" t="str">
        <f>'целевые ориентиры'!Q22</f>
        <v/>
      </c>
      <c r="T21" s="173"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1" s="173"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V21" s="173"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W21" s="173"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X21" s="173"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Y21" s="173"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Z2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1" s="173"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AB21" s="173" t="str">
        <f>IF('Познавательное развитие'!T23="","",IF('Познавательное развитие'!T23=2,"сформирован",IF('Познавательное развитие'!T23=0,"не сформирован", "в стадии формирования")))</f>
        <v/>
      </c>
      <c r="AC21" s="173" t="str">
        <f>IF('Речевое развитие'!G22="","",IF('Речевое развитие'!G22=2,"сформирован",IF('Речевое развитие'!G22=0,"не сформирован", "в стадии формирования")))</f>
        <v/>
      </c>
      <c r="AD21" s="173"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разви'!#REF!="","",IF('Социально-коммуникативное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разви'!#REF!+'Социально-коммуникативное разви'!U23+'Познавательное развитие'!T23+'Речевое развитие'!G22)/10))))))))))</f>
        <v/>
      </c>
      <c r="AE21" s="173" t="str">
        <f>'целевые ориентиры'!AB22</f>
        <v/>
      </c>
      <c r="AF21" s="173" t="str">
        <f>IF('Социально-коммуникативное разви'!P23="","",IF('Социально-коммуникативное разви'!P23=2,"сформирован",IF('Социально-коммуникативное разви'!P23=0,"не сформирован", "в стадии формирования")))</f>
        <v/>
      </c>
      <c r="AG21" s="173" t="str">
        <f>IF('Познавательное развитие'!P23="","",IF('Познавательное развитие'!P23=2,"сформирован",IF('Познавательное развитие'!P23=0,"не сформирован", "в стадии формирования")))</f>
        <v/>
      </c>
      <c r="AH21" s="173" t="str">
        <f>IF('Речевое развитие'!F22="","",IF('Речевое развитие'!F22=2,"сформирован",IF('Речевое развитие'!GG22=0,"не сформирован", "в стадии формирования")))</f>
        <v/>
      </c>
      <c r="AI21" s="173" t="str">
        <f>IF('Речевое развитие'!G22="","",IF('Речевое развитие'!G22=2,"сформирован",IF('Речевое развитие'!GH22=0,"не сформирован", "в стадии формирования")))</f>
        <v/>
      </c>
      <c r="AJ21" s="173" t="str">
        <f>IF('Речевое развитие'!M22="","",IF('Речевое развитие'!M22=2,"сформирован",IF('Речевое развитие'!M22=0,"не сформирован", "в стадии формирования")))</f>
        <v/>
      </c>
      <c r="AK21" s="173" t="str">
        <f>IF('Речевое развитие'!N22="","",IF('Речевое развитие'!N22=2,"сформирован",IF('Речевое развитие'!N22=0,"не сформирован", "в стадии формирования")))</f>
        <v/>
      </c>
      <c r="AL21" s="173" t="str">
        <f>IF('Художественно-эстетическое разв'!E23="","",IF('Художественно-эстетическое разв'!E23=2,"сформирован",IF('Художественно-эстетическое разв'!E23=0,"не сформирован", "в стадии формирования")))</f>
        <v/>
      </c>
      <c r="AM21" s="173"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AN2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1" s="173" t="str">
        <f>IF('Художественно-эстетическое разв'!AB23="","",IF('Художественно-эстетическое разв'!AB23=2,"сформирован",IF('Художественно-эстетическое разв'!AB23=0,"не сформирован", "в стадии формирования")))</f>
        <v/>
      </c>
      <c r="AP21" s="174"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разв'!#REF!="","",IF('Художественно-эстетическое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разв'!#REF!+'Художественно-эстетическое разв'!AB23)/10))))))))))</f>
        <v/>
      </c>
      <c r="AQ21" s="173" t="str">
        <f>'целевые ориентиры'!AM22</f>
        <v/>
      </c>
      <c r="AR21" s="173" t="str">
        <f>'Речевое развитие'!I22</f>
        <v/>
      </c>
      <c r="AS21" s="173" t="str">
        <f>IF('Речевое развитие'!D22="","",IF('Речевое развитие'!D22=2,"сформирован",IF('Речевое развитие'!D22=0,"не сформирован", "в стадии формирования")))</f>
        <v/>
      </c>
      <c r="AT21" s="173" t="e">
        <f>IF('Речевое развитие'!#REF!="","",IF('Речевое развитие'!#REF!=2,"сформирован",IF('Речевое развитие'!#REF!=0,"не сформирован", "в стадии формирования")))</f>
        <v>#REF!</v>
      </c>
      <c r="AU21" s="173" t="str">
        <f>IF('Речевое развитие'!E22="","",IF('Речевое развитие'!E22=2,"сформирован",IF('Речевое развитие'!E22=0,"не сформирован", "в стадии формирования")))</f>
        <v/>
      </c>
      <c r="AV21" s="173" t="str">
        <f>IF('Речевое развитие'!F22="","",IF('Речевое развитие'!F22=2,"сформирован",IF('Речевое развитие'!F22=0,"не сформирован", "в стадии формирования")))</f>
        <v/>
      </c>
      <c r="AW21" s="173" t="str">
        <f>IF('Речевое развитие'!G22="","",IF('Речевое развитие'!G22=2,"сформирован",IF('Речевое развитие'!G22=0,"не сформирован", "в стадии формирования")))</f>
        <v/>
      </c>
      <c r="AX21" s="173"/>
      <c r="AY21" s="173" t="str">
        <f>IF('Речевое развитие'!M22="","",IF('Речевое развитие'!M22=2,"сформирован",IF('Речевое развитие'!M22=0,"не сформирован", "в стадии формирования")))</f>
        <v/>
      </c>
      <c r="AZ21" s="173" t="str">
        <f>IF('Познавательное развитие'!V23="","",IF('Речевое развитие'!D22="","",IF('Речевое развитие'!#REF!="","",IF('Речевое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развитие'!#REF!+'Речевое развитие'!E22+'Речевое развитие'!F22+'Речевое развитие'!G22+'Речевое развитие'!J22+'Речевое развитие'!M22)/8))))))))</f>
        <v/>
      </c>
      <c r="BA21" s="173" t="str">
        <f>'целевые ориентиры'!AV22</f>
        <v/>
      </c>
      <c r="BB21" s="173"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BC21" s="173" t="str">
        <f>IF('Художественно-эстетическое разв'!N23="","",IF('Художественно-эстетическое разв'!N23=2,"сформирован",IF('Художественно-эстетическое разв'!N23=0,"не сформирован", "в стадии формирования")))</f>
        <v/>
      </c>
      <c r="BD21" s="175" t="str">
        <f>IF('Художественно-эстетическое разв'!V23="","",IF('Художественно-эстетическое разв'!V23=2,"сформирован",IF('Художественно-эстетическое разв'!V23=0,"не сформирован", "в стадии формирования")))</f>
        <v/>
      </c>
      <c r="BE21" s="173" t="str">
        <f>IF('Физическое развитие'!D22="","",IF('Физическое развитие'!D22=2,"сформирован",IF('Физическое развитие'!D22=0,"не сформирован", "в стадии формирования")))</f>
        <v/>
      </c>
      <c r="BF21" s="173" t="str">
        <f>IF('Физическое развитие'!E22="","",IF('Физическое развитие'!E22=2,"сформирован",IF('Физическое развитие'!E22=0,"не сформирован", "в стадии формирования")))</f>
        <v/>
      </c>
      <c r="BG21" s="173" t="str">
        <f>IF('Физическое развитие'!F22="","",IF('Физическое развитие'!F22=2,"сформирован",IF('Физическое развитие'!F22=0,"не сформирован", "в стадии формирования")))</f>
        <v/>
      </c>
      <c r="BH21" s="173" t="str">
        <f>IF('Физическое развитие'!G22="","",IF('Физическое развитие'!G22=2,"сформирован",IF('Физическое развитие'!G22=0,"не сформирован", "в стадии формирования")))</f>
        <v/>
      </c>
      <c r="BI21" s="173" t="str">
        <f>IF('Физическое развитие'!H22="","",IF('Физическое развитие'!H22=2,"сформирован",IF('Физическое развитие'!H22=0,"не сформирован", "в стадии формирования")))</f>
        <v/>
      </c>
      <c r="BJ21" s="173" t="e">
        <f>IF('Физическое развитие'!#REF!="","",IF('Физическое развитие'!#REF!=2,"сформирован",IF('Физическое развитие'!#REF!=0,"не сформирован", "в стадии формирования")))</f>
        <v>#REF!</v>
      </c>
      <c r="BK21" s="173" t="str">
        <f>IF('Физическое развитие'!I22="","",IF('Физическое развитие'!I22=2,"сформирован",IF('Физическое развитие'!I22=0,"не сформирован", "в стадии формирования")))</f>
        <v/>
      </c>
      <c r="BL21" s="173" t="str">
        <f>IF('Физическое развитие'!J22="","",IF('Физическое развитие'!J22=2,"сформирован",IF('Физическое развитие'!J22=0,"не сформирован", "в стадии формирования")))</f>
        <v/>
      </c>
      <c r="BM21" s="173" t="str">
        <f>IF('Физическое развитие'!K22="","",IF('Физическое развитие'!K22=2,"сформирован",IF('Физическое развитие'!K22=0,"не сформирован", "в стадии формирования")))</f>
        <v/>
      </c>
      <c r="BN21" s="173" t="str">
        <f>IF('Физическое развитие'!M22="","",IF('Физическое развитие'!M22=2,"сформирован",IF('Физическое развитие'!M22=0,"не сформирован", "в стадии формирования")))</f>
        <v/>
      </c>
      <c r="BO21" s="176"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развитие'!#REF!="","",IF('Физическое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развитие'!#REF!+'Физическое развитие'!I22+'Физическое развитие'!J22+'Физическое развитие'!K22+'Физическое развитие'!M22)/13)))))))))))))</f>
        <v/>
      </c>
      <c r="BP21" s="173" t="str">
        <f>'целевые ориентиры'!BJ22</f>
        <v/>
      </c>
      <c r="BQ21" s="173"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BR21" s="173"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BS21" s="173"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BT21" s="173"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BU21" s="173"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BV21" s="173"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BW2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1" s="173"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BY21" s="173"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BZ21" s="173" t="str">
        <f>IF('Физическое развитие'!L22="","",IF('Физическое развитие'!L22=2,"сформирован",IF('Физическое развитие'!L22=0,"не сформирован", "в стадии формирования")))</f>
        <v/>
      </c>
      <c r="CA21" s="173" t="str">
        <f>IF('Физическое развитие'!P22="","",IF('Физическое развитие'!P22=2,"сформирован",IF('Физическое развитие'!P22=0,"не сформирован", "в стадии формирования")))</f>
        <v/>
      </c>
      <c r="CB21" s="173" t="e">
        <f>IF('Физическое развитие'!#REF!="","",IF('Физическое развитие'!#REF!=2,"сформирован",IF('Физическое развитие'!#REF!=0,"не сформирован", "в стадии формирования")))</f>
        <v>#REF!</v>
      </c>
      <c r="CC21" s="173" t="str">
        <f>IF('Физическое развитие'!Q22="","",IF('Физическое развитие'!Q22=2,"сформирован",IF('Физическое развитие'!Q22=0,"не сформирован", "в стадии формирования")))</f>
        <v/>
      </c>
      <c r="CD21" s="173" t="str">
        <f>IF('Физическое развитие'!R22="","",IF('Физическое развитие'!R22=2,"сформирован",IF('Физическое развитие'!R22=0,"не сформирован", "в стадии формирования")))</f>
        <v/>
      </c>
      <c r="CE21" s="173"/>
      <c r="CF21" s="173" t="str">
        <f>'целевые ориентиры'!BX22</f>
        <v/>
      </c>
      <c r="CG21" s="173"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CH21" s="173"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CI21" s="173"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CJ21" s="173"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CK21" s="173" t="str">
        <f>IF('Социально-коммуникативное разви'!AB23="","",IF('Социально-коммуникативное разви'!AB23=2,"сформирован",IF('Социально-коммуникативное разви'!AB23=0,"не сформирован", "в стадии формирования")))</f>
        <v/>
      </c>
      <c r="CL21" s="173" t="str">
        <f>IF('Социально-коммуникативное разви'!AC23="","",IF('Социально-коммуникативное разви'!AC23=2,"сформирован",IF('Социально-коммуникативное разви'!AC23=0,"не сформирован", "в стадии формирования")))</f>
        <v/>
      </c>
      <c r="CM21" s="173"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CN21" s="173" t="str">
        <f>IF('Социально-коммуникативное разви'!AE23="","",IF('Социально-коммуникативное разви'!AE23=2,"сформирован",IF('Социально-коммуникативное разви'!AE23=0,"не сформирован", "в стадии формирования")))</f>
        <v/>
      </c>
      <c r="CO21" s="173" t="str">
        <f>IF('Познавательное развитие'!D23="","",IF('Познавательное развитие'!D23=2,"сформирован",IF('Познавательное развитие'!D23=0,"не сформирован", "в стадии формирования")))</f>
        <v/>
      </c>
      <c r="CP21" s="173" t="str">
        <f>IF('Познавательное развитие'!E23="","",IF('Познавательное развитие'!E23=2,"сформирован",IF('Познавательное развитие'!E23=0,"не сформирован", "в стадии формирования")))</f>
        <v/>
      </c>
      <c r="CQ21" s="173" t="str">
        <f>IF('Познавательное развитие'!F23="","",IF('Познавательное развитие'!F23=2,"сформирован",IF('Познавательное развитие'!F23=0,"не сформирован", "в стадии формирования")))</f>
        <v/>
      </c>
      <c r="CR21" s="173" t="str">
        <f>IF('Познавательное развитие'!I23="","",IF('Познавательное развитие'!I23=2,"сформирован",IF('Познавательное развитие'!I23=0,"не сформирован", "в стадии формирования")))</f>
        <v/>
      </c>
      <c r="CS21" s="173" t="str">
        <f>IF('Познавательное развитие'!K23="","",IF('Познавательное развитие'!K23=2,"сформирован",IF('Познавательное развитие'!K23=0,"не сформирован", "в стадии формирования")))</f>
        <v/>
      </c>
      <c r="CT21" s="173" t="str">
        <f>IF('Познавательное развитие'!S23="","",IF('Познавательное развитие'!S23=2,"сформирован",IF('Познавательное развитие'!S23=0,"не сформирован", "в стадии формирования")))</f>
        <v/>
      </c>
      <c r="CU21" s="173" t="str">
        <f>IF('Познавательное развитие'!U23="","",IF('Познавательное развитие'!U23=2,"сформирован",IF('Познавательное развитие'!U23=0,"не сформирован", "в стадии формирования")))</f>
        <v/>
      </c>
      <c r="CV21" s="173" t="e">
        <f>IF('Познавательное развитие'!#REF!="","",IF('Познавательное развитие'!#REF!=2,"сформирован",IF('Познавательное развитие'!#REF!=0,"не сформирован", "в стадии формирования")))</f>
        <v>#REF!</v>
      </c>
      <c r="CW21" s="173" t="str">
        <f>IF('Познавательное развитие'!Y23="","",IF('Познавательное развитие'!Y23=2,"сформирован",IF('Познавательное развитие'!Y23=0,"не сформирован", "в стадии формирования")))</f>
        <v/>
      </c>
      <c r="CX21" s="173" t="str">
        <f>IF('Познавательное развитие'!Z23="","",IF('Познавательное развитие'!Z23=2,"сформирован",IF('Познавательное развитие'!Z23=0,"не сформирован", "в стадии формирования")))</f>
        <v/>
      </c>
      <c r="CY21" s="173" t="str">
        <f>IF('Познавательное развитие'!AA23="","",IF('Познавательное развитие'!AA23=2,"сформирован",IF('Познавательное развитие'!AA23=0,"не сформирован", "в стадии формирования")))</f>
        <v/>
      </c>
      <c r="CZ21" s="173" t="str">
        <f>IF('Познавательное развитие'!AB23="","",IF('Познавательное развитие'!AB23=2,"сформирован",IF('Познавательное развитие'!AB23=0,"не сформирован", "в стадии формирования")))</f>
        <v/>
      </c>
      <c r="DA21" s="173" t="str">
        <f>IF('Познавательное развитие'!AC23="","",IF('Познавательное развитие'!AC23=2,"сформирован",IF('Познавательное развитие'!AC23=0,"не сформирован", "в стадии формирования")))</f>
        <v/>
      </c>
      <c r="DB21" s="173" t="str">
        <f>IF('Познавательное развитие'!AD23="","",IF('Познавательное развитие'!AD23=2,"сформирован",IF('Познавательное развитие'!AD23=0,"не сформирован", "в стадии формирования")))</f>
        <v/>
      </c>
      <c r="DC21" s="173" t="str">
        <f>IF('Познавательное развитие'!AE23="","",IF('Познавательное развитие'!AE23=2,"сформирован",IF('Познавательное развитие'!AE23=0,"не сформирован", "в стадии формирования")))</f>
        <v/>
      </c>
      <c r="DD21" s="173" t="str">
        <f>IF('Речевое развитие'!J22="","",IF('Речевое развитие'!J22=2,"сформирован",IF('Речевое развитие'!J22=0,"не сформирован", "в стадии формирования")))</f>
        <v/>
      </c>
      <c r="DE21" s="173" t="str">
        <f>IF('Речевое развитие'!K22="","",IF('Речевое развитие'!K22=2,"сформирован",IF('Речевое развитие'!K22=0,"не сформирован", "в стадии формирования")))</f>
        <v/>
      </c>
      <c r="DF21" s="173" t="str">
        <f>IF('Речевое развитие'!L22="","",IF('Речевое развитие'!L22=2,"сформирован",IF('Речевое развитие'!L22=0,"не сформирован", "в стадии формирования")))</f>
        <v/>
      </c>
      <c r="DG21" s="175" t="str">
        <f>IF('Художественно-эстетическое разв'!AA23="","",IF('Художественно-эстетическое разв'!AA23=2,"сформирован",IF('Художественно-эстетическое разв'!AA23=0,"не сформирован", "в стадии формирования")))</f>
        <v/>
      </c>
      <c r="DH21" s="176"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развитие'!#REF!="","",IF('Познавательное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развитие'!#REF!+'Познавательное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разв'!AA23)/27)))))))))))))))))))))))))))</f>
        <v/>
      </c>
      <c r="DI21" s="173" t="str">
        <f>'целевые ориентиры'!CZ22</f>
        <v/>
      </c>
      <c r="DK21" s="81"/>
      <c r="DL21" s="81"/>
      <c r="DM21" s="81"/>
      <c r="DN21" s="81"/>
      <c r="DO21" s="81"/>
      <c r="DP21" s="81"/>
      <c r="DQ21" s="81"/>
      <c r="DR21" s="81"/>
      <c r="DS21" s="81"/>
      <c r="DT21" s="81"/>
      <c r="DU21" s="81"/>
      <c r="DV21" s="81"/>
      <c r="DW21" s="81"/>
      <c r="DX21" s="81"/>
      <c r="DY21" s="81"/>
      <c r="DZ21" s="81"/>
      <c r="EA21" s="81"/>
      <c r="EB21" s="81"/>
      <c r="EC21" s="81"/>
      <c r="ED21" s="81"/>
      <c r="EE21" s="81"/>
      <c r="EF21" s="81"/>
      <c r="EG21" s="81"/>
      <c r="EH21" s="81"/>
      <c r="EI21" s="81"/>
      <c r="EJ21" s="81"/>
      <c r="EK21" s="81"/>
      <c r="EL21" s="81"/>
      <c r="EM21" s="81"/>
      <c r="EN21" s="81"/>
      <c r="EO21" s="81"/>
      <c r="EP21" s="81"/>
      <c r="EQ21" s="81"/>
      <c r="ER21" s="81"/>
      <c r="ES21" s="81"/>
      <c r="ET21" s="81"/>
    </row>
    <row r="22" spans="1:150" s="119" customFormat="1">
      <c r="A22" s="96">
        <f>список!A21</f>
        <v>20</v>
      </c>
      <c r="B22" s="163" t="str">
        <f>IF(список!B21="","",список!B21)</f>
        <v/>
      </c>
      <c r="C22" s="97">
        <f>IF(список!C21="","",список!C21)</f>
        <v>0</v>
      </c>
      <c r="D22" s="81"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E22" s="81"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F22" s="81"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G22" s="81"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H22" s="81"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I22" s="81" t="str">
        <f>IF('Познавательное развитие'!J24="","",IF('Познавательное развитие'!J24=2,"сформирован",IF('Познавательное развитие'!J24=0,"не сформирован", "в стадии формирования")))</f>
        <v/>
      </c>
      <c r="J22" s="81" t="str">
        <f>IF('Познавательное развитие'!K24="","",IF('Познавательное развитие'!K24=2,"сформирован",IF('Познавательное развитие'!K24=0,"не сформирован", "в стадии формирования")))</f>
        <v/>
      </c>
      <c r="K22" s="81" t="str">
        <f>IF('Познавательное развитие'!N24="","",IF('Познавательное развитие'!N24=2,"сформирован",IF('Познавательное развитие'!N24=0,"не сформирован", "в стадии формирования")))</f>
        <v/>
      </c>
      <c r="L22" s="81" t="str">
        <f>IF('Познавательное развитие'!O24="","",IF('Познавательное развитие'!O24=2,"сформирован",IF('Познавательное развитие'!O24=0,"не сформирован", "в стадии формирования")))</f>
        <v/>
      </c>
      <c r="M22" s="81" t="str">
        <f>IF('Познавательное развитие'!U24="","",IF('Познавательное развитие'!U24=2,"сформирован",IF('Познавательное развитие'!U24=0,"не сформирован", "в стадии формирования")))</f>
        <v/>
      </c>
      <c r="N22" s="81" t="str">
        <f>IF('Речевое развитие'!G23="","",IF('Речевое развитие'!G23=2,"сформирован",IF('Речевое развитие'!G23=0,"не сформирован", "в стадии формирования")))</f>
        <v/>
      </c>
      <c r="O22" s="81"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P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2" s="134"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разв'!D24="","",IF('Художественно-эстетическое разв'!#REF!="","",IF('Художественно-эстетическое разв'!#REF!="","",('Социально-коммуникативное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разв'!D24+'Художественно-эстетическое разв'!#REF!+'Художественно-эстетическое разв'!#REF!)/14))))))))))))))</f>
        <v/>
      </c>
      <c r="S22" s="173" t="str">
        <f>'целевые ориентиры'!Q23</f>
        <v/>
      </c>
      <c r="T22" s="173"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2" s="173"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V22" s="173"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W22" s="173"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X22" s="173"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Y22" s="173"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Z2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2" s="173"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AB22" s="173" t="str">
        <f>IF('Познавательное развитие'!T24="","",IF('Познавательное развитие'!T24=2,"сформирован",IF('Познавательное развитие'!T24=0,"не сформирован", "в стадии формирования")))</f>
        <v/>
      </c>
      <c r="AC22" s="173" t="str">
        <f>IF('Речевое развитие'!G23="","",IF('Речевое развитие'!G23=2,"сформирован",IF('Речевое развитие'!G23=0,"не сформирован", "в стадии формирования")))</f>
        <v/>
      </c>
      <c r="AD22" s="173"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разви'!#REF!="","",IF('Социально-коммуникативное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разви'!#REF!+'Социально-коммуникативное разви'!U24+'Познавательное развитие'!T24+'Речевое развитие'!G23)/10))))))))))</f>
        <v/>
      </c>
      <c r="AE22" s="173" t="str">
        <f>'целевые ориентиры'!AB23</f>
        <v/>
      </c>
      <c r="AF22" s="173" t="str">
        <f>IF('Социально-коммуникативное разви'!P24="","",IF('Социально-коммуникативное разви'!P24=2,"сформирован",IF('Социально-коммуникативное разви'!P24=0,"не сформирован", "в стадии формирования")))</f>
        <v/>
      </c>
      <c r="AG22" s="173" t="str">
        <f>IF('Познавательное развитие'!P24="","",IF('Познавательное развитие'!P24=2,"сформирован",IF('Познавательное развитие'!P24=0,"не сформирован", "в стадии формирования")))</f>
        <v/>
      </c>
      <c r="AH22" s="173" t="str">
        <f>IF('Речевое развитие'!F23="","",IF('Речевое развитие'!F23=2,"сформирован",IF('Речевое развитие'!GG23=0,"не сформирован", "в стадии формирования")))</f>
        <v/>
      </c>
      <c r="AI22" s="173" t="str">
        <f>IF('Речевое развитие'!G23="","",IF('Речевое развитие'!G23=2,"сформирован",IF('Речевое развитие'!GH23=0,"не сформирован", "в стадии формирования")))</f>
        <v/>
      </c>
      <c r="AJ22" s="173" t="str">
        <f>IF('Речевое развитие'!M23="","",IF('Речевое развитие'!M23=2,"сформирован",IF('Речевое развитие'!M23=0,"не сформирован", "в стадии формирования")))</f>
        <v/>
      </c>
      <c r="AK22" s="173" t="str">
        <f>IF('Речевое развитие'!N23="","",IF('Речевое развитие'!N23=2,"сформирован",IF('Речевое развитие'!N23=0,"не сформирован", "в стадии формирования")))</f>
        <v/>
      </c>
      <c r="AL22" s="173" t="str">
        <f>IF('Художественно-эстетическое разв'!E24="","",IF('Художественно-эстетическое разв'!E24=2,"сформирован",IF('Художественно-эстетическое разв'!E24=0,"не сформирован", "в стадии формирования")))</f>
        <v/>
      </c>
      <c r="AM22" s="173"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AN2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2" s="173" t="str">
        <f>IF('Художественно-эстетическое разв'!AB24="","",IF('Художественно-эстетическое разв'!AB24=2,"сформирован",IF('Художественно-эстетическое разв'!AB24=0,"не сформирован", "в стадии формирования")))</f>
        <v/>
      </c>
      <c r="AP22" s="174"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разв'!#REF!="","",IF('Художественно-эстетическое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разв'!#REF!+'Художественно-эстетическое разв'!AB24)/10))))))))))</f>
        <v/>
      </c>
      <c r="AQ22" s="173" t="str">
        <f>'целевые ориентиры'!AM23</f>
        <v/>
      </c>
      <c r="AR22" s="173" t="str">
        <f>'Речевое развитие'!I23</f>
        <v/>
      </c>
      <c r="AS22" s="173" t="str">
        <f>IF('Речевое развитие'!D23="","",IF('Речевое развитие'!D23=2,"сформирован",IF('Речевое развитие'!D23=0,"не сформирован", "в стадии формирования")))</f>
        <v/>
      </c>
      <c r="AT22" s="173" t="e">
        <f>IF('Речевое развитие'!#REF!="","",IF('Речевое развитие'!#REF!=2,"сформирован",IF('Речевое развитие'!#REF!=0,"не сформирован", "в стадии формирования")))</f>
        <v>#REF!</v>
      </c>
      <c r="AU22" s="173" t="str">
        <f>IF('Речевое развитие'!E23="","",IF('Речевое развитие'!E23=2,"сформирован",IF('Речевое развитие'!E23=0,"не сформирован", "в стадии формирования")))</f>
        <v/>
      </c>
      <c r="AV22" s="173" t="str">
        <f>IF('Речевое развитие'!F23="","",IF('Речевое развитие'!F23=2,"сформирован",IF('Речевое развитие'!F23=0,"не сформирован", "в стадии формирования")))</f>
        <v/>
      </c>
      <c r="AW22" s="173" t="str">
        <f>IF('Речевое развитие'!G23="","",IF('Речевое развитие'!G23=2,"сформирован",IF('Речевое развитие'!G23=0,"не сформирован", "в стадии формирования")))</f>
        <v/>
      </c>
      <c r="AX22" s="173"/>
      <c r="AY22" s="173" t="str">
        <f>IF('Речевое развитие'!M23="","",IF('Речевое развитие'!M23=2,"сформирован",IF('Речевое развитие'!M23=0,"не сформирован", "в стадии формирования")))</f>
        <v/>
      </c>
      <c r="AZ22" s="173" t="str">
        <f>IF('Познавательное развитие'!V24="","",IF('Речевое развитие'!D23="","",IF('Речевое развитие'!#REF!="","",IF('Речевое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развитие'!#REF!+'Речевое развитие'!E23+'Речевое развитие'!F23+'Речевое развитие'!G23+'Речевое развитие'!J23+'Речевое развитие'!M23)/8))))))))</f>
        <v/>
      </c>
      <c r="BA22" s="173" t="str">
        <f>'целевые ориентиры'!AV23</f>
        <v/>
      </c>
      <c r="BB22" s="173"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BC22" s="173" t="str">
        <f>IF('Художественно-эстетическое разв'!N24="","",IF('Художественно-эстетическое разв'!N24=2,"сформирован",IF('Художественно-эстетическое разв'!N24=0,"не сформирован", "в стадии формирования")))</f>
        <v/>
      </c>
      <c r="BD22" s="175" t="str">
        <f>IF('Художественно-эстетическое разв'!V24="","",IF('Художественно-эстетическое разв'!V24=2,"сформирован",IF('Художественно-эстетическое разв'!V24=0,"не сформирован", "в стадии формирования")))</f>
        <v/>
      </c>
      <c r="BE22" s="173" t="str">
        <f>IF('Физическое развитие'!D23="","",IF('Физическое развитие'!D23=2,"сформирован",IF('Физическое развитие'!D23=0,"не сформирован", "в стадии формирования")))</f>
        <v/>
      </c>
      <c r="BF22" s="173" t="str">
        <f>IF('Физическое развитие'!E23="","",IF('Физическое развитие'!E23=2,"сформирован",IF('Физическое развитие'!E23=0,"не сформирован", "в стадии формирования")))</f>
        <v/>
      </c>
      <c r="BG22" s="173" t="str">
        <f>IF('Физическое развитие'!F23="","",IF('Физическое развитие'!F23=2,"сформирован",IF('Физическое развитие'!F23=0,"не сформирован", "в стадии формирования")))</f>
        <v/>
      </c>
      <c r="BH22" s="173" t="str">
        <f>IF('Физическое развитие'!G23="","",IF('Физическое развитие'!G23=2,"сформирован",IF('Физическое развитие'!G23=0,"не сформирован", "в стадии формирования")))</f>
        <v/>
      </c>
      <c r="BI22" s="173" t="str">
        <f>IF('Физическое развитие'!H23="","",IF('Физическое развитие'!H23=2,"сформирован",IF('Физическое развитие'!H23=0,"не сформирован", "в стадии формирования")))</f>
        <v/>
      </c>
      <c r="BJ22" s="173" t="e">
        <f>IF('Физическое развитие'!#REF!="","",IF('Физическое развитие'!#REF!=2,"сформирован",IF('Физическое развитие'!#REF!=0,"не сформирован", "в стадии формирования")))</f>
        <v>#REF!</v>
      </c>
      <c r="BK22" s="173" t="str">
        <f>IF('Физическое развитие'!I23="","",IF('Физическое развитие'!I23=2,"сформирован",IF('Физическое развитие'!I23=0,"не сформирован", "в стадии формирования")))</f>
        <v/>
      </c>
      <c r="BL22" s="173" t="str">
        <f>IF('Физическое развитие'!J23="","",IF('Физическое развитие'!J23=2,"сформирован",IF('Физическое развитие'!J23=0,"не сформирован", "в стадии формирования")))</f>
        <v/>
      </c>
      <c r="BM22" s="173" t="str">
        <f>IF('Физическое развитие'!K23="","",IF('Физическое развитие'!K23=2,"сформирован",IF('Физическое развитие'!K23=0,"не сформирован", "в стадии формирования")))</f>
        <v/>
      </c>
      <c r="BN22" s="173" t="str">
        <f>IF('Физическое развитие'!M23="","",IF('Физическое развитие'!M23=2,"сформирован",IF('Физическое развитие'!M23=0,"не сформирован", "в стадии формирования")))</f>
        <v/>
      </c>
      <c r="BO22" s="176"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развитие'!#REF!="","",IF('Физическое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развитие'!#REF!+'Физическое развитие'!I23+'Физическое развитие'!J23+'Физическое развитие'!K23+'Физическое развитие'!M23)/13)))))))))))))</f>
        <v/>
      </c>
      <c r="BP22" s="173" t="str">
        <f>'целевые ориентиры'!BJ23</f>
        <v/>
      </c>
      <c r="BQ22" s="173"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BR22" s="173"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BS22" s="173"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BT22" s="173"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BU22" s="173"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BV22" s="173"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BW2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2" s="173"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BY22" s="173"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BZ22" s="173" t="str">
        <f>IF('Физическое развитие'!L23="","",IF('Физическое развитие'!L23=2,"сформирован",IF('Физическое развитие'!L23=0,"не сформирован", "в стадии формирования")))</f>
        <v/>
      </c>
      <c r="CA22" s="173" t="str">
        <f>IF('Физическое развитие'!P23="","",IF('Физическое развитие'!P23=2,"сформирован",IF('Физическое развитие'!P23=0,"не сформирован", "в стадии формирования")))</f>
        <v/>
      </c>
      <c r="CB22" s="173" t="e">
        <f>IF('Физическое развитие'!#REF!="","",IF('Физическое развитие'!#REF!=2,"сформирован",IF('Физическое развитие'!#REF!=0,"не сформирован", "в стадии формирования")))</f>
        <v>#REF!</v>
      </c>
      <c r="CC22" s="173" t="str">
        <f>IF('Физическое развитие'!Q23="","",IF('Физическое развитие'!Q23=2,"сформирован",IF('Физическое развитие'!Q23=0,"не сформирован", "в стадии формирования")))</f>
        <v/>
      </c>
      <c r="CD22" s="173" t="str">
        <f>IF('Физическое развитие'!R23="","",IF('Физическое развитие'!R23=2,"сформирован",IF('Физическое развитие'!R23=0,"не сформирован", "в стадии формирования")))</f>
        <v/>
      </c>
      <c r="CE22" s="173"/>
      <c r="CF22" s="173" t="str">
        <f>'целевые ориентиры'!BX23</f>
        <v/>
      </c>
      <c r="CG22" s="173"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CH22" s="173"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CI22" s="173"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CJ22" s="173"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CK22" s="173" t="str">
        <f>IF('Социально-коммуникативное разви'!AB24="","",IF('Социально-коммуникативное разви'!AB24=2,"сформирован",IF('Социально-коммуникативное разви'!AB24=0,"не сформирован", "в стадии формирования")))</f>
        <v/>
      </c>
      <c r="CL22" s="173" t="str">
        <f>IF('Социально-коммуникативное разви'!AC24="","",IF('Социально-коммуникативное разви'!AC24=2,"сформирован",IF('Социально-коммуникативное разви'!AC24=0,"не сформирован", "в стадии формирования")))</f>
        <v/>
      </c>
      <c r="CM22" s="173"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CN22" s="173" t="str">
        <f>IF('Социально-коммуникативное разви'!AE24="","",IF('Социально-коммуникативное разви'!AE24=2,"сформирован",IF('Социально-коммуникативное разви'!AE24=0,"не сформирован", "в стадии формирования")))</f>
        <v/>
      </c>
      <c r="CO22" s="173" t="str">
        <f>IF('Познавательное развитие'!D24="","",IF('Познавательное развитие'!D24=2,"сформирован",IF('Познавательное развитие'!D24=0,"не сформирован", "в стадии формирования")))</f>
        <v/>
      </c>
      <c r="CP22" s="173" t="str">
        <f>IF('Познавательное развитие'!E24="","",IF('Познавательное развитие'!E24=2,"сформирован",IF('Познавательное развитие'!E24=0,"не сформирован", "в стадии формирования")))</f>
        <v/>
      </c>
      <c r="CQ22" s="173" t="str">
        <f>IF('Познавательное развитие'!F24="","",IF('Познавательное развитие'!F24=2,"сформирован",IF('Познавательное развитие'!F24=0,"не сформирован", "в стадии формирования")))</f>
        <v/>
      </c>
      <c r="CR22" s="173" t="str">
        <f>IF('Познавательное развитие'!I24="","",IF('Познавательное развитие'!I24=2,"сформирован",IF('Познавательное развитие'!I24=0,"не сформирован", "в стадии формирования")))</f>
        <v/>
      </c>
      <c r="CS22" s="173" t="str">
        <f>IF('Познавательное развитие'!K24="","",IF('Познавательное развитие'!K24=2,"сформирован",IF('Познавательное развитие'!K24=0,"не сформирован", "в стадии формирования")))</f>
        <v/>
      </c>
      <c r="CT22" s="173" t="str">
        <f>IF('Познавательное развитие'!S24="","",IF('Познавательное развитие'!S24=2,"сформирован",IF('Познавательное развитие'!S24=0,"не сформирован", "в стадии формирования")))</f>
        <v/>
      </c>
      <c r="CU22" s="173" t="str">
        <f>IF('Познавательное развитие'!U24="","",IF('Познавательное развитие'!U24=2,"сформирован",IF('Познавательное развитие'!U24=0,"не сформирован", "в стадии формирования")))</f>
        <v/>
      </c>
      <c r="CV22" s="173" t="e">
        <f>IF('Познавательное развитие'!#REF!="","",IF('Познавательное развитие'!#REF!=2,"сформирован",IF('Познавательное развитие'!#REF!=0,"не сформирован", "в стадии формирования")))</f>
        <v>#REF!</v>
      </c>
      <c r="CW22" s="173" t="str">
        <f>IF('Познавательное развитие'!Y24="","",IF('Познавательное развитие'!Y24=2,"сформирован",IF('Познавательное развитие'!Y24=0,"не сформирован", "в стадии формирования")))</f>
        <v/>
      </c>
      <c r="CX22" s="173" t="str">
        <f>IF('Познавательное развитие'!Z24="","",IF('Познавательное развитие'!Z24=2,"сформирован",IF('Познавательное развитие'!Z24=0,"не сформирован", "в стадии формирования")))</f>
        <v/>
      </c>
      <c r="CY22" s="173" t="str">
        <f>IF('Познавательное развитие'!AA24="","",IF('Познавательное развитие'!AA24=2,"сформирован",IF('Познавательное развитие'!AA24=0,"не сформирован", "в стадии формирования")))</f>
        <v/>
      </c>
      <c r="CZ22" s="173" t="str">
        <f>IF('Познавательное развитие'!AB24="","",IF('Познавательное развитие'!AB24=2,"сформирован",IF('Познавательное развитие'!AB24=0,"не сформирован", "в стадии формирования")))</f>
        <v/>
      </c>
      <c r="DA22" s="173" t="str">
        <f>IF('Познавательное развитие'!AC24="","",IF('Познавательное развитие'!AC24=2,"сформирован",IF('Познавательное развитие'!AC24=0,"не сформирован", "в стадии формирования")))</f>
        <v/>
      </c>
      <c r="DB22" s="173" t="str">
        <f>IF('Познавательное развитие'!AD24="","",IF('Познавательное развитие'!AD24=2,"сформирован",IF('Познавательное развитие'!AD24=0,"не сформирован", "в стадии формирования")))</f>
        <v/>
      </c>
      <c r="DC22" s="173" t="str">
        <f>IF('Познавательное развитие'!AE24="","",IF('Познавательное развитие'!AE24=2,"сформирован",IF('Познавательное развитие'!AE24=0,"не сформирован", "в стадии формирования")))</f>
        <v/>
      </c>
      <c r="DD22" s="173" t="str">
        <f>IF('Речевое развитие'!J23="","",IF('Речевое развитие'!J23=2,"сформирован",IF('Речевое развитие'!J23=0,"не сформирован", "в стадии формирования")))</f>
        <v/>
      </c>
      <c r="DE22" s="173" t="str">
        <f>IF('Речевое развитие'!K23="","",IF('Речевое развитие'!K23=2,"сформирован",IF('Речевое развитие'!K23=0,"не сформирован", "в стадии формирования")))</f>
        <v/>
      </c>
      <c r="DF22" s="173" t="str">
        <f>IF('Речевое развитие'!L23="","",IF('Речевое развитие'!L23=2,"сформирован",IF('Речевое развитие'!L23=0,"не сформирован", "в стадии формирования")))</f>
        <v/>
      </c>
      <c r="DG22" s="175" t="str">
        <f>IF('Художественно-эстетическое разв'!AA24="","",IF('Художественно-эстетическое разв'!AA24=2,"сформирован",IF('Художественно-эстетическое разв'!AA24=0,"не сформирован", "в стадии формирования")))</f>
        <v/>
      </c>
      <c r="DH22" s="176"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развитие'!#REF!="","",IF('Познавательное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развитие'!#REF!+'Познавательное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разв'!AA24)/27)))))))))))))))))))))))))))</f>
        <v/>
      </c>
      <c r="DI22" s="173" t="str">
        <f>'целевые ориентиры'!CZ23</f>
        <v/>
      </c>
      <c r="DK22" s="81"/>
      <c r="DL22" s="81"/>
      <c r="DM22" s="81"/>
      <c r="DN22" s="81"/>
      <c r="DO22" s="81"/>
      <c r="DP22" s="81"/>
      <c r="DQ22" s="81"/>
      <c r="DR22" s="81"/>
      <c r="DS22" s="81"/>
      <c r="DT22" s="81"/>
      <c r="DU22" s="81"/>
      <c r="DV22" s="81"/>
      <c r="DW22" s="81"/>
      <c r="DX22" s="81"/>
      <c r="DY22" s="81"/>
      <c r="DZ22" s="81"/>
      <c r="EA22" s="81"/>
      <c r="EB22" s="81"/>
      <c r="EC22" s="81"/>
      <c r="ED22" s="81"/>
      <c r="EE22" s="81"/>
      <c r="EF22" s="81"/>
      <c r="EG22" s="81"/>
      <c r="EH22" s="81"/>
      <c r="EI22" s="81"/>
      <c r="EJ22" s="81"/>
      <c r="EK22" s="81"/>
      <c r="EL22" s="81"/>
      <c r="EM22" s="81"/>
      <c r="EN22" s="81"/>
      <c r="EO22" s="81"/>
      <c r="EP22" s="81"/>
      <c r="EQ22" s="81"/>
      <c r="ER22" s="81"/>
      <c r="ES22" s="81"/>
      <c r="ET22" s="81"/>
    </row>
    <row r="23" spans="1:150" s="119" customFormat="1">
      <c r="A23" s="96">
        <f>список!A22</f>
        <v>21</v>
      </c>
      <c r="B23" s="163" t="str">
        <f>IF(список!B22="","",список!B22)</f>
        <v/>
      </c>
      <c r="C23" s="97">
        <f>IF(список!C22="","",список!C22)</f>
        <v>0</v>
      </c>
      <c r="D23" s="81"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E23" s="81"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F23" s="81"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G23" s="81"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H23" s="81"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I23" s="81" t="str">
        <f>IF('Познавательное развитие'!J25="","",IF('Познавательное развитие'!J25=2,"сформирован",IF('Познавательное развитие'!J25=0,"не сформирован", "в стадии формирования")))</f>
        <v/>
      </c>
      <c r="J23" s="81" t="str">
        <f>IF('Познавательное развитие'!K25="","",IF('Познавательное развитие'!K25=2,"сформирован",IF('Познавательное развитие'!K25=0,"не сформирован", "в стадии формирования")))</f>
        <v/>
      </c>
      <c r="K23" s="81" t="str">
        <f>IF('Познавательное развитие'!N25="","",IF('Познавательное развитие'!N25=2,"сформирован",IF('Познавательное развитие'!N25=0,"не сформирован", "в стадии формирования")))</f>
        <v/>
      </c>
      <c r="L23" s="81" t="str">
        <f>IF('Познавательное развитие'!O25="","",IF('Познавательное развитие'!O25=2,"сформирован",IF('Познавательное развитие'!O25=0,"не сформирован", "в стадии формирования")))</f>
        <v/>
      </c>
      <c r="M23" s="81" t="str">
        <f>IF('Познавательное развитие'!U25="","",IF('Познавательное развитие'!U25=2,"сформирован",IF('Познавательное развитие'!U25=0,"не сформирован", "в стадии формирования")))</f>
        <v/>
      </c>
      <c r="N23" s="81" t="str">
        <f>IF('Речевое развитие'!G24="","",IF('Речевое развитие'!G24=2,"сформирован",IF('Речевое развитие'!G24=0,"не сформирован", "в стадии формирования")))</f>
        <v/>
      </c>
      <c r="O23" s="81"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P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3" s="134"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разв'!D25="","",IF('Художественно-эстетическое разв'!#REF!="","",IF('Художественно-эстетическое разв'!#REF!="","",('Социально-коммуникативное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разв'!D25+'Художественно-эстетическое разв'!#REF!+'Художественно-эстетическое разв'!#REF!)/14))))))))))))))</f>
        <v/>
      </c>
      <c r="S23" s="173" t="str">
        <f>'целевые ориентиры'!Q24</f>
        <v/>
      </c>
      <c r="T23" s="173"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3" s="173"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V23" s="173"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W23" s="173"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X23" s="173"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Y23" s="173"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Z2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3" s="173"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AB23" s="173" t="str">
        <f>IF('Познавательное развитие'!T25="","",IF('Познавательное развитие'!T25=2,"сформирован",IF('Познавательное развитие'!T25=0,"не сформирован", "в стадии формирования")))</f>
        <v/>
      </c>
      <c r="AC23" s="173" t="str">
        <f>IF('Речевое развитие'!G24="","",IF('Речевое развитие'!G24=2,"сформирован",IF('Речевое развитие'!G24=0,"не сформирован", "в стадии формирования")))</f>
        <v/>
      </c>
      <c r="AD23" s="173"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разви'!#REF!="","",IF('Социально-коммуникативное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разви'!#REF!+'Социально-коммуникативное разви'!U25+'Познавательное развитие'!T25+'Речевое развитие'!G24)/10))))))))))</f>
        <v/>
      </c>
      <c r="AE23" s="173" t="str">
        <f>'целевые ориентиры'!AB24</f>
        <v/>
      </c>
      <c r="AF23" s="173" t="str">
        <f>IF('Социально-коммуникативное разви'!P25="","",IF('Социально-коммуникативное разви'!P25=2,"сформирован",IF('Социально-коммуникативное разви'!P25=0,"не сформирован", "в стадии формирования")))</f>
        <v/>
      </c>
      <c r="AG23" s="173" t="str">
        <f>IF('Познавательное развитие'!P25="","",IF('Познавательное развитие'!P25=2,"сформирован",IF('Познавательное развитие'!P25=0,"не сформирован", "в стадии формирования")))</f>
        <v/>
      </c>
      <c r="AH23" s="173" t="str">
        <f>IF('Речевое развитие'!F24="","",IF('Речевое развитие'!F24=2,"сформирован",IF('Речевое развитие'!GG24=0,"не сформирован", "в стадии формирования")))</f>
        <v/>
      </c>
      <c r="AI23" s="173" t="str">
        <f>IF('Речевое развитие'!G24="","",IF('Речевое развитие'!G24=2,"сформирован",IF('Речевое развитие'!GH24=0,"не сформирован", "в стадии формирования")))</f>
        <v/>
      </c>
      <c r="AJ23" s="173" t="str">
        <f>IF('Речевое развитие'!M24="","",IF('Речевое развитие'!M24=2,"сформирован",IF('Речевое развитие'!M24=0,"не сформирован", "в стадии формирования")))</f>
        <v/>
      </c>
      <c r="AK23" s="173" t="str">
        <f>IF('Речевое развитие'!N24="","",IF('Речевое развитие'!N24=2,"сформирован",IF('Речевое развитие'!N24=0,"не сформирован", "в стадии формирования")))</f>
        <v/>
      </c>
      <c r="AL23" s="173" t="str">
        <f>IF('Художественно-эстетическое разв'!E25="","",IF('Художественно-эстетическое разв'!E25=2,"сформирован",IF('Художественно-эстетическое разв'!E25=0,"не сформирован", "в стадии формирования")))</f>
        <v/>
      </c>
      <c r="AM23" s="173"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AN2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3" s="173" t="str">
        <f>IF('Художественно-эстетическое разв'!AB25="","",IF('Художественно-эстетическое разв'!AB25=2,"сформирован",IF('Художественно-эстетическое разв'!AB25=0,"не сформирован", "в стадии формирования")))</f>
        <v/>
      </c>
      <c r="AP23" s="174"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разв'!#REF!="","",IF('Художественно-эстетическое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разв'!#REF!+'Художественно-эстетическое разв'!AB25)/10))))))))))</f>
        <v/>
      </c>
      <c r="AQ23" s="173" t="str">
        <f>'целевые ориентиры'!AM24</f>
        <v/>
      </c>
      <c r="AR23" s="173" t="str">
        <f>'Речевое развитие'!I24</f>
        <v/>
      </c>
      <c r="AS23" s="173" t="str">
        <f>IF('Речевое развитие'!D24="","",IF('Речевое развитие'!D24=2,"сформирован",IF('Речевое развитие'!D24=0,"не сформирован", "в стадии формирования")))</f>
        <v/>
      </c>
      <c r="AT23" s="173" t="e">
        <f>IF('Речевое развитие'!#REF!="","",IF('Речевое развитие'!#REF!=2,"сформирован",IF('Речевое развитие'!#REF!=0,"не сформирован", "в стадии формирования")))</f>
        <v>#REF!</v>
      </c>
      <c r="AU23" s="173" t="str">
        <f>IF('Речевое развитие'!E24="","",IF('Речевое развитие'!E24=2,"сформирован",IF('Речевое развитие'!E24=0,"не сформирован", "в стадии формирования")))</f>
        <v/>
      </c>
      <c r="AV23" s="173" t="str">
        <f>IF('Речевое развитие'!F24="","",IF('Речевое развитие'!F24=2,"сформирован",IF('Речевое развитие'!F24=0,"не сформирован", "в стадии формирования")))</f>
        <v/>
      </c>
      <c r="AW23" s="173" t="str">
        <f>IF('Речевое развитие'!G24="","",IF('Речевое развитие'!G24=2,"сформирован",IF('Речевое развитие'!G24=0,"не сформирован", "в стадии формирования")))</f>
        <v/>
      </c>
      <c r="AX23" s="173"/>
      <c r="AY23" s="173" t="str">
        <f>IF('Речевое развитие'!M24="","",IF('Речевое развитие'!M24=2,"сформирован",IF('Речевое развитие'!M24=0,"не сформирован", "в стадии формирования")))</f>
        <v/>
      </c>
      <c r="AZ23" s="173" t="str">
        <f>IF('Познавательное развитие'!V25="","",IF('Речевое развитие'!D24="","",IF('Речевое развитие'!#REF!="","",IF('Речевое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развитие'!#REF!+'Речевое развитие'!E24+'Речевое развитие'!F24+'Речевое развитие'!G24+'Речевое развитие'!J24+'Речевое развитие'!M24)/8))))))))</f>
        <v/>
      </c>
      <c r="BA23" s="173" t="str">
        <f>'целевые ориентиры'!AV24</f>
        <v/>
      </c>
      <c r="BB23" s="173"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BC23" s="173" t="str">
        <f>IF('Художественно-эстетическое разв'!N25="","",IF('Художественно-эстетическое разв'!N25=2,"сформирован",IF('Художественно-эстетическое разв'!N25=0,"не сформирован", "в стадии формирования")))</f>
        <v/>
      </c>
      <c r="BD23" s="175" t="str">
        <f>IF('Художественно-эстетическое разв'!V25="","",IF('Художественно-эстетическое разв'!V25=2,"сформирован",IF('Художественно-эстетическое разв'!V25=0,"не сформирован", "в стадии формирования")))</f>
        <v/>
      </c>
      <c r="BE23" s="173" t="str">
        <f>IF('Физическое развитие'!D24="","",IF('Физическое развитие'!D24=2,"сформирован",IF('Физическое развитие'!D24=0,"не сформирован", "в стадии формирования")))</f>
        <v/>
      </c>
      <c r="BF23" s="173" t="str">
        <f>IF('Физическое развитие'!E24="","",IF('Физическое развитие'!E24=2,"сформирован",IF('Физическое развитие'!E24=0,"не сформирован", "в стадии формирования")))</f>
        <v/>
      </c>
      <c r="BG23" s="173" t="str">
        <f>IF('Физическое развитие'!F24="","",IF('Физическое развитие'!F24=2,"сформирован",IF('Физическое развитие'!F24=0,"не сформирован", "в стадии формирования")))</f>
        <v/>
      </c>
      <c r="BH23" s="173" t="str">
        <f>IF('Физическое развитие'!G24="","",IF('Физическое развитие'!G24=2,"сформирован",IF('Физическое развитие'!G24=0,"не сформирован", "в стадии формирования")))</f>
        <v/>
      </c>
      <c r="BI23" s="173" t="str">
        <f>IF('Физическое развитие'!H24="","",IF('Физическое развитие'!H24=2,"сформирован",IF('Физическое развитие'!H24=0,"не сформирован", "в стадии формирования")))</f>
        <v/>
      </c>
      <c r="BJ23" s="173" t="e">
        <f>IF('Физическое развитие'!#REF!="","",IF('Физическое развитие'!#REF!=2,"сформирован",IF('Физическое развитие'!#REF!=0,"не сформирован", "в стадии формирования")))</f>
        <v>#REF!</v>
      </c>
      <c r="BK23" s="173" t="str">
        <f>IF('Физическое развитие'!I24="","",IF('Физическое развитие'!I24=2,"сформирован",IF('Физическое развитие'!I24=0,"не сформирован", "в стадии формирования")))</f>
        <v/>
      </c>
      <c r="BL23" s="173" t="str">
        <f>IF('Физическое развитие'!J24="","",IF('Физическое развитие'!J24=2,"сформирован",IF('Физическое развитие'!J24=0,"не сформирован", "в стадии формирования")))</f>
        <v/>
      </c>
      <c r="BM23" s="173" t="str">
        <f>IF('Физическое развитие'!K24="","",IF('Физическое развитие'!K24=2,"сформирован",IF('Физическое развитие'!K24=0,"не сформирован", "в стадии формирования")))</f>
        <v/>
      </c>
      <c r="BN23" s="173" t="str">
        <f>IF('Физическое развитие'!M24="","",IF('Физическое развитие'!M24=2,"сформирован",IF('Физическое развитие'!M24=0,"не сформирован", "в стадии формирования")))</f>
        <v/>
      </c>
      <c r="BO23" s="176"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развитие'!#REF!="","",IF('Физическое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развитие'!#REF!+'Физическое развитие'!I24+'Физическое развитие'!J24+'Физическое развитие'!K24+'Физическое развитие'!M24)/13)))))))))))))</f>
        <v/>
      </c>
      <c r="BP23" s="173" t="str">
        <f>'целевые ориентиры'!BJ24</f>
        <v/>
      </c>
      <c r="BQ23" s="173"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BR23" s="173"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BS23" s="173"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BT23" s="173"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BU23" s="173"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BV23" s="173"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BW2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3" s="173"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BY23" s="173"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BZ23" s="173" t="str">
        <f>IF('Физическое развитие'!L24="","",IF('Физическое развитие'!L24=2,"сформирован",IF('Физическое развитие'!L24=0,"не сформирован", "в стадии формирования")))</f>
        <v/>
      </c>
      <c r="CA23" s="173" t="str">
        <f>IF('Физическое развитие'!P24="","",IF('Физическое развитие'!P24=2,"сформирован",IF('Физическое развитие'!P24=0,"не сформирован", "в стадии формирования")))</f>
        <v/>
      </c>
      <c r="CB23" s="173" t="e">
        <f>IF('Физическое развитие'!#REF!="","",IF('Физическое развитие'!#REF!=2,"сформирован",IF('Физическое развитие'!#REF!=0,"не сформирован", "в стадии формирования")))</f>
        <v>#REF!</v>
      </c>
      <c r="CC23" s="173" t="str">
        <f>IF('Физическое развитие'!Q24="","",IF('Физическое развитие'!Q24=2,"сформирован",IF('Физическое развитие'!Q24=0,"не сформирован", "в стадии формирования")))</f>
        <v/>
      </c>
      <c r="CD23" s="173" t="str">
        <f>IF('Физическое развитие'!R24="","",IF('Физическое развитие'!R24=2,"сформирован",IF('Физическое развитие'!R24=0,"не сформирован", "в стадии формирования")))</f>
        <v/>
      </c>
      <c r="CE23" s="173"/>
      <c r="CF23" s="173" t="str">
        <f>'целевые ориентиры'!BX24</f>
        <v/>
      </c>
      <c r="CG23" s="173"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CH23" s="173"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CI23" s="173"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CJ23" s="173"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CK23" s="173" t="str">
        <f>IF('Социально-коммуникативное разви'!AB25="","",IF('Социально-коммуникативное разви'!AB25=2,"сформирован",IF('Социально-коммуникативное разви'!AB25=0,"не сформирован", "в стадии формирования")))</f>
        <v/>
      </c>
      <c r="CL23" s="173" t="str">
        <f>IF('Социально-коммуникативное разви'!AC25="","",IF('Социально-коммуникативное разви'!AC25=2,"сформирован",IF('Социально-коммуникативное разви'!AC25=0,"не сформирован", "в стадии формирования")))</f>
        <v/>
      </c>
      <c r="CM23" s="173"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CN23" s="173" t="str">
        <f>IF('Социально-коммуникативное разви'!AE25="","",IF('Социально-коммуникативное разви'!AE25=2,"сформирован",IF('Социально-коммуникативное разви'!AE25=0,"не сформирован", "в стадии формирования")))</f>
        <v/>
      </c>
      <c r="CO23" s="173" t="str">
        <f>IF('Познавательное развитие'!D25="","",IF('Познавательное развитие'!D25=2,"сформирован",IF('Познавательное развитие'!D25=0,"не сформирован", "в стадии формирования")))</f>
        <v/>
      </c>
      <c r="CP23" s="173" t="str">
        <f>IF('Познавательное развитие'!E25="","",IF('Познавательное развитие'!E25=2,"сформирован",IF('Познавательное развитие'!E25=0,"не сформирован", "в стадии формирования")))</f>
        <v/>
      </c>
      <c r="CQ23" s="173" t="str">
        <f>IF('Познавательное развитие'!F25="","",IF('Познавательное развитие'!F25=2,"сформирован",IF('Познавательное развитие'!F25=0,"не сформирован", "в стадии формирования")))</f>
        <v/>
      </c>
      <c r="CR23" s="173" t="str">
        <f>IF('Познавательное развитие'!I25="","",IF('Познавательное развитие'!I25=2,"сформирован",IF('Познавательное развитие'!I25=0,"не сформирован", "в стадии формирования")))</f>
        <v/>
      </c>
      <c r="CS23" s="173" t="str">
        <f>IF('Познавательное развитие'!K25="","",IF('Познавательное развитие'!K25=2,"сформирован",IF('Познавательное развитие'!K25=0,"не сформирован", "в стадии формирования")))</f>
        <v/>
      </c>
      <c r="CT23" s="173" t="str">
        <f>IF('Познавательное развитие'!S25="","",IF('Познавательное развитие'!S25=2,"сформирован",IF('Познавательное развитие'!S25=0,"не сформирован", "в стадии формирования")))</f>
        <v/>
      </c>
      <c r="CU23" s="173" t="str">
        <f>IF('Познавательное развитие'!U25="","",IF('Познавательное развитие'!U25=2,"сформирован",IF('Познавательное развитие'!U25=0,"не сформирован", "в стадии формирования")))</f>
        <v/>
      </c>
      <c r="CV23" s="173" t="e">
        <f>IF('Познавательное развитие'!#REF!="","",IF('Познавательное развитие'!#REF!=2,"сформирован",IF('Познавательное развитие'!#REF!=0,"не сформирован", "в стадии формирования")))</f>
        <v>#REF!</v>
      </c>
      <c r="CW23" s="173" t="str">
        <f>IF('Познавательное развитие'!Y25="","",IF('Познавательное развитие'!Y25=2,"сформирован",IF('Познавательное развитие'!Y25=0,"не сформирован", "в стадии формирования")))</f>
        <v/>
      </c>
      <c r="CX23" s="173" t="str">
        <f>IF('Познавательное развитие'!Z25="","",IF('Познавательное развитие'!Z25=2,"сформирован",IF('Познавательное развитие'!Z25=0,"не сформирован", "в стадии формирования")))</f>
        <v/>
      </c>
      <c r="CY23" s="173" t="str">
        <f>IF('Познавательное развитие'!AA25="","",IF('Познавательное развитие'!AA25=2,"сформирован",IF('Познавательное развитие'!AA25=0,"не сформирован", "в стадии формирования")))</f>
        <v/>
      </c>
      <c r="CZ23" s="173" t="str">
        <f>IF('Познавательное развитие'!AB25="","",IF('Познавательное развитие'!AB25=2,"сформирован",IF('Познавательное развитие'!AB25=0,"не сформирован", "в стадии формирования")))</f>
        <v/>
      </c>
      <c r="DA23" s="173" t="str">
        <f>IF('Познавательное развитие'!AC25="","",IF('Познавательное развитие'!AC25=2,"сформирован",IF('Познавательное развитие'!AC25=0,"не сформирован", "в стадии формирования")))</f>
        <v/>
      </c>
      <c r="DB23" s="173" t="str">
        <f>IF('Познавательное развитие'!AD25="","",IF('Познавательное развитие'!AD25=2,"сформирован",IF('Познавательное развитие'!AD25=0,"не сформирован", "в стадии формирования")))</f>
        <v/>
      </c>
      <c r="DC23" s="173" t="str">
        <f>IF('Познавательное развитие'!AE25="","",IF('Познавательное развитие'!AE25=2,"сформирован",IF('Познавательное развитие'!AE25=0,"не сформирован", "в стадии формирования")))</f>
        <v/>
      </c>
      <c r="DD23" s="173" t="str">
        <f>IF('Речевое развитие'!J24="","",IF('Речевое развитие'!J24=2,"сформирован",IF('Речевое развитие'!J24=0,"не сформирован", "в стадии формирования")))</f>
        <v/>
      </c>
      <c r="DE23" s="173" t="str">
        <f>IF('Речевое развитие'!K24="","",IF('Речевое развитие'!K24=2,"сформирован",IF('Речевое развитие'!K24=0,"не сформирован", "в стадии формирования")))</f>
        <v/>
      </c>
      <c r="DF23" s="173" t="str">
        <f>IF('Речевое развитие'!L24="","",IF('Речевое развитие'!L24=2,"сформирован",IF('Речевое развитие'!L24=0,"не сформирован", "в стадии формирования")))</f>
        <v/>
      </c>
      <c r="DG23" s="175" t="str">
        <f>IF('Художественно-эстетическое разв'!AA25="","",IF('Художественно-эстетическое разв'!AA25=2,"сформирован",IF('Художественно-эстетическое разв'!AA25=0,"не сформирован", "в стадии формирования")))</f>
        <v/>
      </c>
      <c r="DH23" s="176"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развитие'!#REF!="","",IF('Познавательное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развитие'!#REF!+'Познавательное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разв'!AA25)/27)))))))))))))))))))))))))))</f>
        <v/>
      </c>
      <c r="DI23" s="173" t="str">
        <f>'целевые ориентиры'!CZ24</f>
        <v/>
      </c>
      <c r="DK23" s="81"/>
      <c r="DL23" s="81"/>
      <c r="DM23" s="81"/>
      <c r="DN23" s="81"/>
      <c r="DO23" s="81"/>
      <c r="DP23" s="81"/>
      <c r="DQ23" s="81"/>
      <c r="DR23" s="81"/>
      <c r="DS23" s="81"/>
      <c r="DT23" s="81"/>
      <c r="DU23" s="81"/>
      <c r="DV23" s="81"/>
      <c r="DW23" s="81"/>
      <c r="DX23" s="81"/>
      <c r="DY23" s="81"/>
      <c r="DZ23" s="81"/>
      <c r="EA23" s="81"/>
      <c r="EB23" s="81"/>
      <c r="EC23" s="81"/>
      <c r="ED23" s="81"/>
      <c r="EE23" s="81"/>
      <c r="EF23" s="81"/>
      <c r="EG23" s="81"/>
      <c r="EH23" s="81"/>
      <c r="EI23" s="81"/>
      <c r="EJ23" s="81"/>
      <c r="EK23" s="81"/>
      <c r="EL23" s="81"/>
      <c r="EM23" s="81"/>
      <c r="EN23" s="81"/>
      <c r="EO23" s="81"/>
      <c r="EP23" s="81"/>
      <c r="EQ23" s="81"/>
      <c r="ER23" s="81"/>
      <c r="ES23" s="81"/>
      <c r="ET23" s="81"/>
    </row>
    <row r="24" spans="1:150" s="119" customFormat="1">
      <c r="A24" s="96">
        <f>список!A23</f>
        <v>22</v>
      </c>
      <c r="B24" s="163" t="str">
        <f>IF(список!B23="","",список!B23)</f>
        <v/>
      </c>
      <c r="C24" s="97">
        <f>IF(список!C23="","",список!C23)</f>
        <v>0</v>
      </c>
      <c r="D24" s="81"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E24" s="81"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F24" s="81"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G24" s="81"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H24" s="81"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I24" s="81" t="str">
        <f>IF('Познавательное развитие'!J26="","",IF('Познавательное развитие'!J26=2,"сформирован",IF('Познавательное развитие'!J26=0,"не сформирован", "в стадии формирования")))</f>
        <v/>
      </c>
      <c r="J24" s="81" t="str">
        <f>IF('Познавательное развитие'!K26="","",IF('Познавательное развитие'!K26=2,"сформирован",IF('Познавательное развитие'!K26=0,"не сформирован", "в стадии формирования")))</f>
        <v/>
      </c>
      <c r="K24" s="81" t="str">
        <f>IF('Познавательное развитие'!N26="","",IF('Познавательное развитие'!N26=2,"сформирован",IF('Познавательное развитие'!N26=0,"не сформирован", "в стадии формирования")))</f>
        <v/>
      </c>
      <c r="L24" s="81" t="str">
        <f>IF('Познавательное развитие'!O26="","",IF('Познавательное развитие'!O26=2,"сформирован",IF('Познавательное развитие'!O26=0,"не сформирован", "в стадии формирования")))</f>
        <v/>
      </c>
      <c r="M24" s="81" t="str">
        <f>IF('Познавательное развитие'!U26="","",IF('Познавательное развитие'!U26=2,"сформирован",IF('Познавательное развитие'!U26=0,"не сформирован", "в стадии формирования")))</f>
        <v/>
      </c>
      <c r="N24" s="81" t="str">
        <f>IF('Речевое развитие'!G25="","",IF('Речевое развитие'!G25=2,"сформирован",IF('Речевое развитие'!G25=0,"не сформирован", "в стадии формирования")))</f>
        <v/>
      </c>
      <c r="O24" s="81"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P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4" s="134"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разв'!D26="","",IF('Художественно-эстетическое разв'!#REF!="","",IF('Художественно-эстетическое разв'!#REF!="","",('Социально-коммуникативное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разв'!D26+'Художественно-эстетическое разв'!#REF!+'Художественно-эстетическое разв'!#REF!)/14))))))))))))))</f>
        <v/>
      </c>
      <c r="S24" s="173" t="str">
        <f>'целевые ориентиры'!Q25</f>
        <v/>
      </c>
      <c r="T24" s="173"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4" s="173"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V24" s="173"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W24" s="173"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X24" s="173"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Y24" s="173"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Z2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4" s="173"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AB24" s="173" t="str">
        <f>IF('Познавательное развитие'!T26="","",IF('Познавательное развитие'!T26=2,"сформирован",IF('Познавательное развитие'!T26=0,"не сформирован", "в стадии формирования")))</f>
        <v/>
      </c>
      <c r="AC24" s="173" t="str">
        <f>IF('Речевое развитие'!G25="","",IF('Речевое развитие'!G25=2,"сформирован",IF('Речевое развитие'!G25=0,"не сформирован", "в стадии формирования")))</f>
        <v/>
      </c>
      <c r="AD24" s="173"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разви'!#REF!="","",IF('Социально-коммуникативное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разви'!#REF!+'Социально-коммуникативное разви'!U26+'Познавательное развитие'!T26+'Речевое развитие'!G25)/10))))))))))</f>
        <v/>
      </c>
      <c r="AE24" s="173" t="str">
        <f>'целевые ориентиры'!AB25</f>
        <v/>
      </c>
      <c r="AF24" s="173" t="str">
        <f>IF('Социально-коммуникативное разви'!P26="","",IF('Социально-коммуникативное разви'!P26=2,"сформирован",IF('Социально-коммуникативное разви'!P26=0,"не сформирован", "в стадии формирования")))</f>
        <v/>
      </c>
      <c r="AG24" s="173" t="str">
        <f>IF('Познавательное развитие'!P26="","",IF('Познавательное развитие'!P26=2,"сформирован",IF('Познавательное развитие'!P26=0,"не сформирован", "в стадии формирования")))</f>
        <v/>
      </c>
      <c r="AH24" s="173" t="str">
        <f>IF('Речевое развитие'!F25="","",IF('Речевое развитие'!F25=2,"сформирован",IF('Речевое развитие'!GG25=0,"не сформирован", "в стадии формирования")))</f>
        <v/>
      </c>
      <c r="AI24" s="173" t="str">
        <f>IF('Речевое развитие'!G25="","",IF('Речевое развитие'!G25=2,"сформирован",IF('Речевое развитие'!GH25=0,"не сформирован", "в стадии формирования")))</f>
        <v/>
      </c>
      <c r="AJ24" s="173" t="str">
        <f>IF('Речевое развитие'!M25="","",IF('Речевое развитие'!M25=2,"сформирован",IF('Речевое развитие'!M25=0,"не сформирован", "в стадии формирования")))</f>
        <v/>
      </c>
      <c r="AK24" s="173" t="str">
        <f>IF('Речевое развитие'!N25="","",IF('Речевое развитие'!N25=2,"сформирован",IF('Речевое развитие'!N25=0,"не сформирован", "в стадии формирования")))</f>
        <v/>
      </c>
      <c r="AL24" s="173" t="str">
        <f>IF('Художественно-эстетическое разв'!E26="","",IF('Художественно-эстетическое разв'!E26=2,"сформирован",IF('Художественно-эстетическое разв'!E26=0,"не сформирован", "в стадии формирования")))</f>
        <v/>
      </c>
      <c r="AM24" s="173"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AN2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4" s="173" t="str">
        <f>IF('Художественно-эстетическое разв'!AB26="","",IF('Художественно-эстетическое разв'!AB26=2,"сформирован",IF('Художественно-эстетическое разв'!AB26=0,"не сформирован", "в стадии формирования")))</f>
        <v/>
      </c>
      <c r="AP24" s="174"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разв'!#REF!="","",IF('Художественно-эстетическое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разв'!#REF!+'Художественно-эстетическое разв'!AB26)/10))))))))))</f>
        <v/>
      </c>
      <c r="AQ24" s="173" t="str">
        <f>'целевые ориентиры'!AM25</f>
        <v/>
      </c>
      <c r="AR24" s="173" t="str">
        <f>'Речевое развитие'!I25</f>
        <v/>
      </c>
      <c r="AS24" s="173" t="str">
        <f>IF('Речевое развитие'!D25="","",IF('Речевое развитие'!D25=2,"сформирован",IF('Речевое развитие'!D25=0,"не сформирован", "в стадии формирования")))</f>
        <v/>
      </c>
      <c r="AT24" s="173" t="e">
        <f>IF('Речевое развитие'!#REF!="","",IF('Речевое развитие'!#REF!=2,"сформирован",IF('Речевое развитие'!#REF!=0,"не сформирован", "в стадии формирования")))</f>
        <v>#REF!</v>
      </c>
      <c r="AU24" s="173" t="str">
        <f>IF('Речевое развитие'!E25="","",IF('Речевое развитие'!E25=2,"сформирован",IF('Речевое развитие'!E25=0,"не сформирован", "в стадии формирования")))</f>
        <v/>
      </c>
      <c r="AV24" s="173" t="str">
        <f>IF('Речевое развитие'!F25="","",IF('Речевое развитие'!F25=2,"сформирован",IF('Речевое развитие'!F25=0,"не сформирован", "в стадии формирования")))</f>
        <v/>
      </c>
      <c r="AW24" s="173" t="str">
        <f>IF('Речевое развитие'!G25="","",IF('Речевое развитие'!G25=2,"сформирован",IF('Речевое развитие'!G25=0,"не сформирован", "в стадии формирования")))</f>
        <v/>
      </c>
      <c r="AX24" s="173"/>
      <c r="AY24" s="173" t="str">
        <f>IF('Речевое развитие'!M25="","",IF('Речевое развитие'!M25=2,"сформирован",IF('Речевое развитие'!M25=0,"не сформирован", "в стадии формирования")))</f>
        <v/>
      </c>
      <c r="AZ24" s="173" t="str">
        <f>IF('Познавательное развитие'!V26="","",IF('Речевое развитие'!D25="","",IF('Речевое развитие'!#REF!="","",IF('Речевое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развитие'!#REF!+'Речевое развитие'!E25+'Речевое развитие'!F25+'Речевое развитие'!G25+'Речевое развитие'!J25+'Речевое развитие'!M25)/8))))))))</f>
        <v/>
      </c>
      <c r="BA24" s="173" t="str">
        <f>'целевые ориентиры'!AV25</f>
        <v/>
      </c>
      <c r="BB24" s="173"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BC24" s="173" t="str">
        <f>IF('Художественно-эстетическое разв'!N26="","",IF('Художественно-эстетическое разв'!N26=2,"сформирован",IF('Художественно-эстетическое разв'!N26=0,"не сформирован", "в стадии формирования")))</f>
        <v/>
      </c>
      <c r="BD24" s="175" t="str">
        <f>IF('Художественно-эстетическое разв'!V26="","",IF('Художественно-эстетическое разв'!V26=2,"сформирован",IF('Художественно-эстетическое разв'!V26=0,"не сформирован", "в стадии формирования")))</f>
        <v/>
      </c>
      <c r="BE24" s="173" t="str">
        <f>IF('Физическое развитие'!D25="","",IF('Физическое развитие'!D25=2,"сформирован",IF('Физическое развитие'!D25=0,"не сформирован", "в стадии формирования")))</f>
        <v/>
      </c>
      <c r="BF24" s="173" t="str">
        <f>IF('Физическое развитие'!E25="","",IF('Физическое развитие'!E25=2,"сформирован",IF('Физическое развитие'!E25=0,"не сформирован", "в стадии формирования")))</f>
        <v/>
      </c>
      <c r="BG24" s="173" t="str">
        <f>IF('Физическое развитие'!F25="","",IF('Физическое развитие'!F25=2,"сформирован",IF('Физическое развитие'!F25=0,"не сформирован", "в стадии формирования")))</f>
        <v/>
      </c>
      <c r="BH24" s="173" t="str">
        <f>IF('Физическое развитие'!G25="","",IF('Физическое развитие'!G25=2,"сформирован",IF('Физическое развитие'!G25=0,"не сформирован", "в стадии формирования")))</f>
        <v/>
      </c>
      <c r="BI24" s="173" t="str">
        <f>IF('Физическое развитие'!H25="","",IF('Физическое развитие'!H25=2,"сформирован",IF('Физическое развитие'!H25=0,"не сформирован", "в стадии формирования")))</f>
        <v/>
      </c>
      <c r="BJ24" s="173" t="e">
        <f>IF('Физическое развитие'!#REF!="","",IF('Физическое развитие'!#REF!=2,"сформирован",IF('Физическое развитие'!#REF!=0,"не сформирован", "в стадии формирования")))</f>
        <v>#REF!</v>
      </c>
      <c r="BK24" s="173" t="str">
        <f>IF('Физическое развитие'!I25="","",IF('Физическое развитие'!I25=2,"сформирован",IF('Физическое развитие'!I25=0,"не сформирован", "в стадии формирования")))</f>
        <v/>
      </c>
      <c r="BL24" s="173" t="str">
        <f>IF('Физическое развитие'!J25="","",IF('Физическое развитие'!J25=2,"сформирован",IF('Физическое развитие'!J25=0,"не сформирован", "в стадии формирования")))</f>
        <v/>
      </c>
      <c r="BM24" s="173" t="str">
        <f>IF('Физическое развитие'!K25="","",IF('Физическое развитие'!K25=2,"сформирован",IF('Физическое развитие'!K25=0,"не сформирован", "в стадии формирования")))</f>
        <v/>
      </c>
      <c r="BN24" s="173" t="str">
        <f>IF('Физическое развитие'!M25="","",IF('Физическое развитие'!M25=2,"сформирован",IF('Физическое развитие'!M25=0,"не сформирован", "в стадии формирования")))</f>
        <v/>
      </c>
      <c r="BO24" s="176"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развитие'!#REF!="","",IF('Физическое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развитие'!#REF!+'Физическое развитие'!I25+'Физическое развитие'!J25+'Физическое развитие'!K25+'Физическое развитие'!M25)/13)))))))))))))</f>
        <v/>
      </c>
      <c r="BP24" s="173" t="str">
        <f>'целевые ориентиры'!BJ25</f>
        <v/>
      </c>
      <c r="BQ24" s="173"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BR24" s="173"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BS24" s="173"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BT24" s="173"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BU24" s="173"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BV24" s="173"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BW2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4" s="173"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BY24" s="173"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BZ24" s="173" t="str">
        <f>IF('Физическое развитие'!L25="","",IF('Физическое развитие'!L25=2,"сформирован",IF('Физическое развитие'!L25=0,"не сформирован", "в стадии формирования")))</f>
        <v/>
      </c>
      <c r="CA24" s="173" t="str">
        <f>IF('Физическое развитие'!P25="","",IF('Физическое развитие'!P25=2,"сформирован",IF('Физическое развитие'!P25=0,"не сформирован", "в стадии формирования")))</f>
        <v/>
      </c>
      <c r="CB24" s="173" t="e">
        <f>IF('Физическое развитие'!#REF!="","",IF('Физическое развитие'!#REF!=2,"сформирован",IF('Физическое развитие'!#REF!=0,"не сформирован", "в стадии формирования")))</f>
        <v>#REF!</v>
      </c>
      <c r="CC24" s="173" t="str">
        <f>IF('Физическое развитие'!Q25="","",IF('Физическое развитие'!Q25=2,"сформирован",IF('Физическое развитие'!Q25=0,"не сформирован", "в стадии формирования")))</f>
        <v/>
      </c>
      <c r="CD24" s="173" t="str">
        <f>IF('Физическое развитие'!R25="","",IF('Физическое развитие'!R25=2,"сформирован",IF('Физическое развитие'!R25=0,"не сформирован", "в стадии формирования")))</f>
        <v/>
      </c>
      <c r="CE24" s="173"/>
      <c r="CF24" s="173" t="str">
        <f>'целевые ориентиры'!BX25</f>
        <v/>
      </c>
      <c r="CG24" s="173"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CH24" s="173"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CI24" s="173"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CJ24" s="173"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CK24" s="173" t="str">
        <f>IF('Социально-коммуникативное разви'!AB26="","",IF('Социально-коммуникативное разви'!AB26=2,"сформирован",IF('Социально-коммуникативное разви'!AB26=0,"не сформирован", "в стадии формирования")))</f>
        <v/>
      </c>
      <c r="CL24" s="173" t="str">
        <f>IF('Социально-коммуникативное разви'!AC26="","",IF('Социально-коммуникативное разви'!AC26=2,"сформирован",IF('Социально-коммуникативное разви'!AC26=0,"не сформирован", "в стадии формирования")))</f>
        <v/>
      </c>
      <c r="CM24" s="173"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CN24" s="173" t="str">
        <f>IF('Социально-коммуникативное разви'!AE26="","",IF('Социально-коммуникативное разви'!AE26=2,"сформирован",IF('Социально-коммуникативное разви'!AE26=0,"не сформирован", "в стадии формирования")))</f>
        <v/>
      </c>
      <c r="CO24" s="173" t="str">
        <f>IF('Познавательное развитие'!D26="","",IF('Познавательное развитие'!D26=2,"сформирован",IF('Познавательное развитие'!D26=0,"не сформирован", "в стадии формирования")))</f>
        <v/>
      </c>
      <c r="CP24" s="173" t="str">
        <f>IF('Познавательное развитие'!E26="","",IF('Познавательное развитие'!E26=2,"сформирован",IF('Познавательное развитие'!E26=0,"не сформирован", "в стадии формирования")))</f>
        <v/>
      </c>
      <c r="CQ24" s="173" t="str">
        <f>IF('Познавательное развитие'!F26="","",IF('Познавательное развитие'!F26=2,"сформирован",IF('Познавательное развитие'!F26=0,"не сформирован", "в стадии формирования")))</f>
        <v/>
      </c>
      <c r="CR24" s="173" t="str">
        <f>IF('Познавательное развитие'!I26="","",IF('Познавательное развитие'!I26=2,"сформирован",IF('Познавательное развитие'!I26=0,"не сформирован", "в стадии формирования")))</f>
        <v/>
      </c>
      <c r="CS24" s="173" t="str">
        <f>IF('Познавательное развитие'!K26="","",IF('Познавательное развитие'!K26=2,"сформирован",IF('Познавательное развитие'!K26=0,"не сформирован", "в стадии формирования")))</f>
        <v/>
      </c>
      <c r="CT24" s="173" t="str">
        <f>IF('Познавательное развитие'!S26="","",IF('Познавательное развитие'!S26=2,"сформирован",IF('Познавательное развитие'!S26=0,"не сформирован", "в стадии формирования")))</f>
        <v/>
      </c>
      <c r="CU24" s="173" t="str">
        <f>IF('Познавательное развитие'!U26="","",IF('Познавательное развитие'!U26=2,"сформирован",IF('Познавательное развитие'!U26=0,"не сформирован", "в стадии формирования")))</f>
        <v/>
      </c>
      <c r="CV24" s="173" t="e">
        <f>IF('Познавательное развитие'!#REF!="","",IF('Познавательное развитие'!#REF!=2,"сформирован",IF('Познавательное развитие'!#REF!=0,"не сформирован", "в стадии формирования")))</f>
        <v>#REF!</v>
      </c>
      <c r="CW24" s="173" t="str">
        <f>IF('Познавательное развитие'!Y26="","",IF('Познавательное развитие'!Y26=2,"сформирован",IF('Познавательное развитие'!Y26=0,"не сформирован", "в стадии формирования")))</f>
        <v/>
      </c>
      <c r="CX24" s="173" t="str">
        <f>IF('Познавательное развитие'!Z26="","",IF('Познавательное развитие'!Z26=2,"сформирован",IF('Познавательное развитие'!Z26=0,"не сформирован", "в стадии формирования")))</f>
        <v/>
      </c>
      <c r="CY24" s="173" t="str">
        <f>IF('Познавательное развитие'!AA26="","",IF('Познавательное развитие'!AA26=2,"сформирован",IF('Познавательное развитие'!AA26=0,"не сформирован", "в стадии формирования")))</f>
        <v/>
      </c>
      <c r="CZ24" s="173" t="str">
        <f>IF('Познавательное развитие'!AB26="","",IF('Познавательное развитие'!AB26=2,"сформирован",IF('Познавательное развитие'!AB26=0,"не сформирован", "в стадии формирования")))</f>
        <v/>
      </c>
      <c r="DA24" s="173" t="str">
        <f>IF('Познавательное развитие'!AC26="","",IF('Познавательное развитие'!AC26=2,"сформирован",IF('Познавательное развитие'!AC26=0,"не сформирован", "в стадии формирования")))</f>
        <v/>
      </c>
      <c r="DB24" s="173" t="str">
        <f>IF('Познавательное развитие'!AD26="","",IF('Познавательное развитие'!AD26=2,"сформирован",IF('Познавательное развитие'!AD26=0,"не сформирован", "в стадии формирования")))</f>
        <v/>
      </c>
      <c r="DC24" s="173" t="str">
        <f>IF('Познавательное развитие'!AE26="","",IF('Познавательное развитие'!AE26=2,"сформирован",IF('Познавательное развитие'!AE26=0,"не сформирован", "в стадии формирования")))</f>
        <v/>
      </c>
      <c r="DD24" s="173" t="str">
        <f>IF('Речевое развитие'!J25="","",IF('Речевое развитие'!J25=2,"сформирован",IF('Речевое развитие'!J25=0,"не сформирован", "в стадии формирования")))</f>
        <v/>
      </c>
      <c r="DE24" s="173" t="str">
        <f>IF('Речевое развитие'!K25="","",IF('Речевое развитие'!K25=2,"сформирован",IF('Речевое развитие'!K25=0,"не сформирован", "в стадии формирования")))</f>
        <v/>
      </c>
      <c r="DF24" s="173" t="str">
        <f>IF('Речевое развитие'!L25="","",IF('Речевое развитие'!L25=2,"сформирован",IF('Речевое развитие'!L25=0,"не сформирован", "в стадии формирования")))</f>
        <v/>
      </c>
      <c r="DG24" s="175" t="str">
        <f>IF('Художественно-эстетическое разв'!AA26="","",IF('Художественно-эстетическое разв'!AA26=2,"сформирован",IF('Художественно-эстетическое разв'!AA26=0,"не сформирован", "в стадии формирования")))</f>
        <v/>
      </c>
      <c r="DH24" s="176"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развитие'!#REF!="","",IF('Познавательное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развитие'!#REF!+'Познавательное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разв'!AA26)/27)))))))))))))))))))))))))))</f>
        <v/>
      </c>
      <c r="DI24" s="173" t="str">
        <f>'целевые ориентиры'!CZ25</f>
        <v/>
      </c>
      <c r="DK24" s="81"/>
      <c r="DL24" s="81"/>
      <c r="DM24" s="81"/>
      <c r="DN24" s="81"/>
      <c r="DO24" s="81"/>
      <c r="DP24" s="81"/>
      <c r="DQ24" s="81"/>
      <c r="DR24" s="81"/>
      <c r="DS24" s="81"/>
      <c r="DT24" s="81"/>
      <c r="DU24" s="81"/>
      <c r="DV24" s="81"/>
      <c r="DW24" s="81"/>
      <c r="DX24" s="81"/>
      <c r="DY24" s="81"/>
      <c r="DZ24" s="81"/>
      <c r="EA24" s="81"/>
      <c r="EB24" s="81"/>
      <c r="EC24" s="81"/>
      <c r="ED24" s="81"/>
      <c r="EE24" s="81"/>
      <c r="EF24" s="81"/>
      <c r="EG24" s="81"/>
      <c r="EH24" s="81"/>
      <c r="EI24" s="81"/>
      <c r="EJ24" s="81"/>
      <c r="EK24" s="81"/>
      <c r="EL24" s="81"/>
      <c r="EM24" s="81"/>
      <c r="EN24" s="81"/>
      <c r="EO24" s="81"/>
      <c r="EP24" s="81"/>
      <c r="EQ24" s="81"/>
      <c r="ER24" s="81"/>
      <c r="ES24" s="81"/>
      <c r="ET24" s="81"/>
    </row>
    <row r="25" spans="1:150" s="119" customFormat="1">
      <c r="A25" s="96">
        <f>список!A24</f>
        <v>23</v>
      </c>
      <c r="B25" s="163" t="str">
        <f>IF(список!B24="","",список!B24)</f>
        <v/>
      </c>
      <c r="C25" s="97">
        <f>IF(список!C24="","",список!C24)</f>
        <v>0</v>
      </c>
      <c r="D25" s="81"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E25" s="81"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F25" s="81"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G25" s="81"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H25" s="81"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I25" s="81" t="str">
        <f>IF('Познавательное развитие'!J27="","",IF('Познавательное развитие'!J27=2,"сформирован",IF('Познавательное развитие'!J27=0,"не сформирован", "в стадии формирования")))</f>
        <v/>
      </c>
      <c r="J25" s="81" t="str">
        <f>IF('Познавательное развитие'!K27="","",IF('Познавательное развитие'!K27=2,"сформирован",IF('Познавательное развитие'!K27=0,"не сформирован", "в стадии формирования")))</f>
        <v/>
      </c>
      <c r="K25" s="81" t="str">
        <f>IF('Познавательное развитие'!N27="","",IF('Познавательное развитие'!N27=2,"сформирован",IF('Познавательное развитие'!N27=0,"не сформирован", "в стадии формирования")))</f>
        <v/>
      </c>
      <c r="L25" s="81" t="str">
        <f>IF('Познавательное развитие'!O27="","",IF('Познавательное развитие'!O27=2,"сформирован",IF('Познавательное развитие'!O27=0,"не сформирован", "в стадии формирования")))</f>
        <v/>
      </c>
      <c r="M25" s="81" t="str">
        <f>IF('Познавательное развитие'!U27="","",IF('Познавательное развитие'!U27=2,"сформирован",IF('Познавательное развитие'!U27=0,"не сформирован", "в стадии формирования")))</f>
        <v/>
      </c>
      <c r="N25" s="81" t="str">
        <f>IF('Речевое развитие'!G26="","",IF('Речевое развитие'!G26=2,"сформирован",IF('Речевое развитие'!G26=0,"не сформирован", "в стадии формирования")))</f>
        <v/>
      </c>
      <c r="O25" s="81"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P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5" s="134"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разв'!D27="","",IF('Художественно-эстетическое разв'!#REF!="","",IF('Художественно-эстетическое разв'!#REF!="","",('Социально-коммуникативное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разв'!D27+'Художественно-эстетическое разв'!#REF!+'Художественно-эстетическое разв'!#REF!)/14))))))))))))))</f>
        <v/>
      </c>
      <c r="S25" s="173" t="str">
        <f>'целевые ориентиры'!Q26</f>
        <v/>
      </c>
      <c r="T25" s="173"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5" s="173"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V25" s="173"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W25" s="173"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X25" s="173"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Y25" s="173"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Z2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5" s="173"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AB25" s="173" t="str">
        <f>IF('Познавательное развитие'!T27="","",IF('Познавательное развитие'!T27=2,"сформирован",IF('Познавательное развитие'!T27=0,"не сформирован", "в стадии формирования")))</f>
        <v/>
      </c>
      <c r="AC25" s="173" t="str">
        <f>IF('Речевое развитие'!G26="","",IF('Речевое развитие'!G26=2,"сформирован",IF('Речевое развитие'!G26=0,"не сформирован", "в стадии формирования")))</f>
        <v/>
      </c>
      <c r="AD25" s="173"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разви'!#REF!="","",IF('Социально-коммуникативное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разви'!#REF!+'Социально-коммуникативное разви'!U27+'Познавательное развитие'!T27+'Речевое развитие'!G26)/10))))))))))</f>
        <v/>
      </c>
      <c r="AE25" s="173" t="str">
        <f>'целевые ориентиры'!AB26</f>
        <v/>
      </c>
      <c r="AF25" s="173" t="str">
        <f>IF('Социально-коммуникативное разви'!P27="","",IF('Социально-коммуникативное разви'!P27=2,"сформирован",IF('Социально-коммуникативное разви'!P27=0,"не сформирован", "в стадии формирования")))</f>
        <v/>
      </c>
      <c r="AG25" s="173" t="str">
        <f>IF('Познавательное развитие'!P27="","",IF('Познавательное развитие'!P27=2,"сформирован",IF('Познавательное развитие'!P27=0,"не сформирован", "в стадии формирования")))</f>
        <v/>
      </c>
      <c r="AH25" s="173" t="str">
        <f>IF('Речевое развитие'!F26="","",IF('Речевое развитие'!F26=2,"сформирован",IF('Речевое развитие'!GG26=0,"не сформирован", "в стадии формирования")))</f>
        <v/>
      </c>
      <c r="AI25" s="173" t="str">
        <f>IF('Речевое развитие'!G26="","",IF('Речевое развитие'!G26=2,"сформирован",IF('Речевое развитие'!GH26=0,"не сформирован", "в стадии формирования")))</f>
        <v/>
      </c>
      <c r="AJ25" s="173" t="str">
        <f>IF('Речевое развитие'!M26="","",IF('Речевое развитие'!M26=2,"сформирован",IF('Речевое развитие'!M26=0,"не сформирован", "в стадии формирования")))</f>
        <v/>
      </c>
      <c r="AK25" s="173" t="str">
        <f>IF('Речевое развитие'!N26="","",IF('Речевое развитие'!N26=2,"сформирован",IF('Речевое развитие'!N26=0,"не сформирован", "в стадии формирования")))</f>
        <v/>
      </c>
      <c r="AL25" s="173" t="str">
        <f>IF('Художественно-эстетическое разв'!E27="","",IF('Художественно-эстетическое разв'!E27=2,"сформирован",IF('Художественно-эстетическое разв'!E27=0,"не сформирован", "в стадии формирования")))</f>
        <v/>
      </c>
      <c r="AM25" s="173"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AN2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5" s="173" t="str">
        <f>IF('Художественно-эстетическое разв'!AB27="","",IF('Художественно-эстетическое разв'!AB27=2,"сформирован",IF('Художественно-эстетическое разв'!AB27=0,"не сформирован", "в стадии формирования")))</f>
        <v/>
      </c>
      <c r="AP25" s="174"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разв'!#REF!="","",IF('Художественно-эстетическое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разв'!#REF!+'Художественно-эстетическое разв'!AB27)/10))))))))))</f>
        <v/>
      </c>
      <c r="AQ25" s="173" t="str">
        <f>'целевые ориентиры'!AM26</f>
        <v/>
      </c>
      <c r="AR25" s="173" t="str">
        <f>'Речевое развитие'!I26</f>
        <v/>
      </c>
      <c r="AS25" s="173" t="str">
        <f>IF('Речевое развитие'!D26="","",IF('Речевое развитие'!D26=2,"сформирован",IF('Речевое развитие'!D26=0,"не сформирован", "в стадии формирования")))</f>
        <v/>
      </c>
      <c r="AT25" s="173" t="e">
        <f>IF('Речевое развитие'!#REF!="","",IF('Речевое развитие'!#REF!=2,"сформирован",IF('Речевое развитие'!#REF!=0,"не сформирован", "в стадии формирования")))</f>
        <v>#REF!</v>
      </c>
      <c r="AU25" s="173" t="str">
        <f>IF('Речевое развитие'!E26="","",IF('Речевое развитие'!E26=2,"сформирован",IF('Речевое развитие'!E26=0,"не сформирован", "в стадии формирования")))</f>
        <v/>
      </c>
      <c r="AV25" s="173" t="str">
        <f>IF('Речевое развитие'!F26="","",IF('Речевое развитие'!F26=2,"сформирован",IF('Речевое развитие'!F26=0,"не сформирован", "в стадии формирования")))</f>
        <v/>
      </c>
      <c r="AW25" s="173" t="str">
        <f>IF('Речевое развитие'!G26="","",IF('Речевое развитие'!G26=2,"сформирован",IF('Речевое развитие'!G26=0,"не сформирован", "в стадии формирования")))</f>
        <v/>
      </c>
      <c r="AX25" s="173"/>
      <c r="AY25" s="173" t="str">
        <f>IF('Речевое развитие'!M26="","",IF('Речевое развитие'!M26=2,"сформирован",IF('Речевое развитие'!M26=0,"не сформирован", "в стадии формирования")))</f>
        <v/>
      </c>
      <c r="AZ25" s="173" t="str">
        <f>IF('Познавательное развитие'!V27="","",IF('Речевое развитие'!D26="","",IF('Речевое развитие'!#REF!="","",IF('Речевое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развитие'!#REF!+'Речевое развитие'!E26+'Речевое развитие'!F26+'Речевое развитие'!G26+'Речевое развитие'!J26+'Речевое развитие'!M26)/8))))))))</f>
        <v/>
      </c>
      <c r="BA25" s="173" t="str">
        <f>'целевые ориентиры'!AV26</f>
        <v/>
      </c>
      <c r="BB25" s="173"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BC25" s="173" t="str">
        <f>IF('Художественно-эстетическое разв'!N27="","",IF('Художественно-эстетическое разв'!N27=2,"сформирован",IF('Художественно-эстетическое разв'!N27=0,"не сформирован", "в стадии формирования")))</f>
        <v/>
      </c>
      <c r="BD25" s="175" t="str">
        <f>IF('Художественно-эстетическое разв'!V27="","",IF('Художественно-эстетическое разв'!V27=2,"сформирован",IF('Художественно-эстетическое разв'!V27=0,"не сформирован", "в стадии формирования")))</f>
        <v/>
      </c>
      <c r="BE25" s="173" t="str">
        <f>IF('Физическое развитие'!D26="","",IF('Физическое развитие'!D26=2,"сформирован",IF('Физическое развитие'!D26=0,"не сформирован", "в стадии формирования")))</f>
        <v/>
      </c>
      <c r="BF25" s="173" t="str">
        <f>IF('Физическое развитие'!E26="","",IF('Физическое развитие'!E26=2,"сформирован",IF('Физическое развитие'!E26=0,"не сформирован", "в стадии формирования")))</f>
        <v/>
      </c>
      <c r="BG25" s="173" t="str">
        <f>IF('Физическое развитие'!F26="","",IF('Физическое развитие'!F26=2,"сформирован",IF('Физическое развитие'!F26=0,"не сформирован", "в стадии формирования")))</f>
        <v/>
      </c>
      <c r="BH25" s="173" t="str">
        <f>IF('Физическое развитие'!G26="","",IF('Физическое развитие'!G26=2,"сформирован",IF('Физическое развитие'!G26=0,"не сформирован", "в стадии формирования")))</f>
        <v/>
      </c>
      <c r="BI25" s="173" t="str">
        <f>IF('Физическое развитие'!H26="","",IF('Физическое развитие'!H26=2,"сформирован",IF('Физическое развитие'!H26=0,"не сформирован", "в стадии формирования")))</f>
        <v/>
      </c>
      <c r="BJ25" s="173" t="e">
        <f>IF('Физическое развитие'!#REF!="","",IF('Физическое развитие'!#REF!=2,"сформирован",IF('Физическое развитие'!#REF!=0,"не сформирован", "в стадии формирования")))</f>
        <v>#REF!</v>
      </c>
      <c r="BK25" s="173" t="str">
        <f>IF('Физическое развитие'!I26="","",IF('Физическое развитие'!I26=2,"сформирован",IF('Физическое развитие'!I26=0,"не сформирован", "в стадии формирования")))</f>
        <v/>
      </c>
      <c r="BL25" s="173" t="str">
        <f>IF('Физическое развитие'!J26="","",IF('Физическое развитие'!J26=2,"сформирован",IF('Физическое развитие'!J26=0,"не сформирован", "в стадии формирования")))</f>
        <v/>
      </c>
      <c r="BM25" s="173" t="str">
        <f>IF('Физическое развитие'!K26="","",IF('Физическое развитие'!K26=2,"сформирован",IF('Физическое развитие'!K26=0,"не сформирован", "в стадии формирования")))</f>
        <v/>
      </c>
      <c r="BN25" s="173" t="str">
        <f>IF('Физическое развитие'!M26="","",IF('Физическое развитие'!M26=2,"сформирован",IF('Физическое развитие'!M26=0,"не сформирован", "в стадии формирования")))</f>
        <v/>
      </c>
      <c r="BO25" s="176"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развитие'!#REF!="","",IF('Физическое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развитие'!#REF!+'Физическое развитие'!I26+'Физическое развитие'!J26+'Физическое развитие'!K26+'Физическое развитие'!M26)/13)))))))))))))</f>
        <v/>
      </c>
      <c r="BP25" s="173" t="str">
        <f>'целевые ориентиры'!BJ26</f>
        <v/>
      </c>
      <c r="BQ25" s="173"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BR25" s="173"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BS25" s="173"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BT25" s="173"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BU25" s="173"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BV25" s="173"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BW2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5" s="173"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BY25" s="173"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BZ25" s="173" t="str">
        <f>IF('Физическое развитие'!L26="","",IF('Физическое развитие'!L26=2,"сформирован",IF('Физическое развитие'!L26=0,"не сформирован", "в стадии формирования")))</f>
        <v/>
      </c>
      <c r="CA25" s="173" t="str">
        <f>IF('Физическое развитие'!P26="","",IF('Физическое развитие'!P26=2,"сформирован",IF('Физическое развитие'!P26=0,"не сформирован", "в стадии формирования")))</f>
        <v/>
      </c>
      <c r="CB25" s="173" t="e">
        <f>IF('Физическое развитие'!#REF!="","",IF('Физическое развитие'!#REF!=2,"сформирован",IF('Физическое развитие'!#REF!=0,"не сформирован", "в стадии формирования")))</f>
        <v>#REF!</v>
      </c>
      <c r="CC25" s="173" t="str">
        <f>IF('Физическое развитие'!Q26="","",IF('Физическое развитие'!Q26=2,"сформирован",IF('Физическое развитие'!Q26=0,"не сформирован", "в стадии формирования")))</f>
        <v/>
      </c>
      <c r="CD25" s="173" t="str">
        <f>IF('Физическое развитие'!R26="","",IF('Физическое развитие'!R26=2,"сформирован",IF('Физическое развитие'!R26=0,"не сформирован", "в стадии формирования")))</f>
        <v/>
      </c>
      <c r="CE25" s="173"/>
      <c r="CF25" s="173" t="str">
        <f>'целевые ориентиры'!BX26</f>
        <v/>
      </c>
      <c r="CG25" s="173"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CH25" s="173"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CI25" s="173"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CJ25" s="173"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CK25" s="173" t="str">
        <f>IF('Социально-коммуникативное разви'!AB27="","",IF('Социально-коммуникативное разви'!AB27=2,"сформирован",IF('Социально-коммуникативное разви'!AB27=0,"не сформирован", "в стадии формирования")))</f>
        <v/>
      </c>
      <c r="CL25" s="173" t="str">
        <f>IF('Социально-коммуникативное разви'!AC27="","",IF('Социально-коммуникативное разви'!AC27=2,"сформирован",IF('Социально-коммуникативное разви'!AC27=0,"не сформирован", "в стадии формирования")))</f>
        <v/>
      </c>
      <c r="CM25" s="173"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CN25" s="173" t="str">
        <f>IF('Социально-коммуникативное разви'!AE27="","",IF('Социально-коммуникативное разви'!AE27=2,"сформирован",IF('Социально-коммуникативное разви'!AE27=0,"не сформирован", "в стадии формирования")))</f>
        <v/>
      </c>
      <c r="CO25" s="173" t="str">
        <f>IF('Познавательное развитие'!D27="","",IF('Познавательное развитие'!D27=2,"сформирован",IF('Познавательное развитие'!D27=0,"не сформирован", "в стадии формирования")))</f>
        <v/>
      </c>
      <c r="CP25" s="173" t="str">
        <f>IF('Познавательное развитие'!E27="","",IF('Познавательное развитие'!E27=2,"сформирован",IF('Познавательное развитие'!E27=0,"не сформирован", "в стадии формирования")))</f>
        <v/>
      </c>
      <c r="CQ25" s="173" t="str">
        <f>IF('Познавательное развитие'!F27="","",IF('Познавательное развитие'!F27=2,"сформирован",IF('Познавательное развитие'!F27=0,"не сформирован", "в стадии формирования")))</f>
        <v/>
      </c>
      <c r="CR25" s="173" t="str">
        <f>IF('Познавательное развитие'!I27="","",IF('Познавательное развитие'!I27=2,"сформирован",IF('Познавательное развитие'!I27=0,"не сформирован", "в стадии формирования")))</f>
        <v/>
      </c>
      <c r="CS25" s="173" t="str">
        <f>IF('Познавательное развитие'!K27="","",IF('Познавательное развитие'!K27=2,"сформирован",IF('Познавательное развитие'!K27=0,"не сформирован", "в стадии формирования")))</f>
        <v/>
      </c>
      <c r="CT25" s="173" t="str">
        <f>IF('Познавательное развитие'!S27="","",IF('Познавательное развитие'!S27=2,"сформирован",IF('Познавательное развитие'!S27=0,"не сформирован", "в стадии формирования")))</f>
        <v/>
      </c>
      <c r="CU25" s="173" t="str">
        <f>IF('Познавательное развитие'!U27="","",IF('Познавательное развитие'!U27=2,"сформирован",IF('Познавательное развитие'!U27=0,"не сформирован", "в стадии формирования")))</f>
        <v/>
      </c>
      <c r="CV25" s="173" t="e">
        <f>IF('Познавательное развитие'!#REF!="","",IF('Познавательное развитие'!#REF!=2,"сформирован",IF('Познавательное развитие'!#REF!=0,"не сформирован", "в стадии формирования")))</f>
        <v>#REF!</v>
      </c>
      <c r="CW25" s="173" t="str">
        <f>IF('Познавательное развитие'!Y27="","",IF('Познавательное развитие'!Y27=2,"сформирован",IF('Познавательное развитие'!Y27=0,"не сформирован", "в стадии формирования")))</f>
        <v/>
      </c>
      <c r="CX25" s="173" t="str">
        <f>IF('Познавательное развитие'!Z27="","",IF('Познавательное развитие'!Z27=2,"сформирован",IF('Познавательное развитие'!Z27=0,"не сформирован", "в стадии формирования")))</f>
        <v/>
      </c>
      <c r="CY25" s="173" t="str">
        <f>IF('Познавательное развитие'!AA27="","",IF('Познавательное развитие'!AA27=2,"сформирован",IF('Познавательное развитие'!AA27=0,"не сформирован", "в стадии формирования")))</f>
        <v/>
      </c>
      <c r="CZ25" s="173" t="str">
        <f>IF('Познавательное развитие'!AB27="","",IF('Познавательное развитие'!AB27=2,"сформирован",IF('Познавательное развитие'!AB27=0,"не сформирован", "в стадии формирования")))</f>
        <v/>
      </c>
      <c r="DA25" s="173" t="str">
        <f>IF('Познавательное развитие'!AC27="","",IF('Познавательное развитие'!AC27=2,"сформирован",IF('Познавательное развитие'!AC27=0,"не сформирован", "в стадии формирования")))</f>
        <v/>
      </c>
      <c r="DB25" s="173" t="str">
        <f>IF('Познавательное развитие'!AD27="","",IF('Познавательное развитие'!AD27=2,"сформирован",IF('Познавательное развитие'!AD27=0,"не сформирован", "в стадии формирования")))</f>
        <v/>
      </c>
      <c r="DC25" s="173" t="str">
        <f>IF('Познавательное развитие'!AE27="","",IF('Познавательное развитие'!AE27=2,"сформирован",IF('Познавательное развитие'!AE27=0,"не сформирован", "в стадии формирования")))</f>
        <v/>
      </c>
      <c r="DD25" s="173" t="str">
        <f>IF('Речевое развитие'!J26="","",IF('Речевое развитие'!J26=2,"сформирован",IF('Речевое развитие'!J26=0,"не сформирован", "в стадии формирования")))</f>
        <v/>
      </c>
      <c r="DE25" s="173" t="str">
        <f>IF('Речевое развитие'!K26="","",IF('Речевое развитие'!K26=2,"сформирован",IF('Речевое развитие'!K26=0,"не сформирован", "в стадии формирования")))</f>
        <v/>
      </c>
      <c r="DF25" s="173" t="str">
        <f>IF('Речевое развитие'!L26="","",IF('Речевое развитие'!L26=2,"сформирован",IF('Речевое развитие'!L26=0,"не сформирован", "в стадии формирования")))</f>
        <v/>
      </c>
      <c r="DG25" s="175" t="str">
        <f>IF('Художественно-эстетическое разв'!AA27="","",IF('Художественно-эстетическое разв'!AA27=2,"сформирован",IF('Художественно-эстетическое разв'!AA27=0,"не сформирован", "в стадии формирования")))</f>
        <v/>
      </c>
      <c r="DH25" s="176"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развитие'!#REF!="","",IF('Познавательное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развитие'!#REF!+'Познавательное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разв'!AA27)/27)))))))))))))))))))))))))))</f>
        <v/>
      </c>
      <c r="DI25" s="173" t="str">
        <f>'целевые ориентиры'!CZ26</f>
        <v/>
      </c>
      <c r="DK25" s="81"/>
      <c r="DL25" s="81"/>
      <c r="DM25" s="81"/>
      <c r="DN25" s="81"/>
      <c r="DO25" s="81"/>
      <c r="DP25" s="81"/>
      <c r="DQ25" s="81"/>
      <c r="DR25" s="81"/>
      <c r="DS25" s="81"/>
      <c r="DT25" s="81"/>
      <c r="DU25" s="81"/>
      <c r="DV25" s="81"/>
      <c r="DW25" s="81"/>
      <c r="DX25" s="81"/>
      <c r="DY25" s="81"/>
      <c r="DZ25" s="81"/>
      <c r="EA25" s="81"/>
      <c r="EB25" s="81"/>
      <c r="EC25" s="81"/>
      <c r="ED25" s="81"/>
      <c r="EE25" s="81"/>
      <c r="EF25" s="81"/>
      <c r="EG25" s="81"/>
      <c r="EH25" s="81"/>
      <c r="EI25" s="81"/>
      <c r="EJ25" s="81"/>
      <c r="EK25" s="81"/>
      <c r="EL25" s="81"/>
      <c r="EM25" s="81"/>
      <c r="EN25" s="81"/>
      <c r="EO25" s="81"/>
      <c r="EP25" s="81"/>
      <c r="EQ25" s="81"/>
      <c r="ER25" s="81"/>
      <c r="ES25" s="81"/>
      <c r="ET25" s="81"/>
    </row>
    <row r="26" spans="1:150" s="119" customFormat="1">
      <c r="A26" s="96">
        <f>список!A25</f>
        <v>24</v>
      </c>
      <c r="B26" s="163" t="str">
        <f>IF(список!B25="","",список!B25)</f>
        <v/>
      </c>
      <c r="C26" s="97">
        <f>IF(список!C25="","",список!C25)</f>
        <v>0</v>
      </c>
      <c r="D26" s="81"/>
      <c r="E26" s="81"/>
      <c r="F26" s="81"/>
      <c r="G26" s="81"/>
      <c r="H26" s="81"/>
      <c r="I26" s="81"/>
      <c r="J26" s="81"/>
      <c r="K26" s="81"/>
      <c r="L26" s="81"/>
      <c r="M26" s="81"/>
      <c r="N26" s="81"/>
      <c r="O26" s="81"/>
      <c r="P26" s="81"/>
      <c r="Q26" s="81"/>
      <c r="R26" s="134"/>
      <c r="S26" s="173" t="str">
        <f>'целевые ориентиры'!Q27</f>
        <v/>
      </c>
      <c r="T26" s="173"/>
      <c r="U26" s="173"/>
      <c r="V26" s="173"/>
      <c r="W26" s="173"/>
      <c r="X26" s="173"/>
      <c r="Y26" s="173"/>
      <c r="Z26" s="173"/>
      <c r="AA26" s="173"/>
      <c r="AB26" s="173"/>
      <c r="AC26" s="173"/>
      <c r="AD26" s="173"/>
      <c r="AE26" s="173" t="str">
        <f>'целевые ориентиры'!AB27</f>
        <v/>
      </c>
      <c r="AF26" s="173"/>
      <c r="AG26" s="173"/>
      <c r="AH26" s="173"/>
      <c r="AI26" s="173"/>
      <c r="AJ26" s="173"/>
      <c r="AK26" s="173"/>
      <c r="AL26" s="173"/>
      <c r="AM26" s="173"/>
      <c r="AN26" s="173"/>
      <c r="AO26" s="173"/>
      <c r="AP26" s="174"/>
      <c r="AQ26" s="173" t="str">
        <f>'целевые ориентиры'!AM27</f>
        <v/>
      </c>
      <c r="AR26" s="173"/>
      <c r="AS26" s="173"/>
      <c r="AT26" s="173"/>
      <c r="AU26" s="173"/>
      <c r="AV26" s="173"/>
      <c r="AW26" s="173"/>
      <c r="AX26" s="173"/>
      <c r="AY26" s="173"/>
      <c r="AZ26" s="173"/>
      <c r="BA26" s="173" t="str">
        <f>'целевые ориентиры'!AV27</f>
        <v/>
      </c>
      <c r="BB26" s="173"/>
      <c r="BC26" s="173"/>
      <c r="BD26" s="175"/>
      <c r="BE26" s="173"/>
      <c r="BF26" s="173"/>
      <c r="BG26" s="173"/>
      <c r="BH26" s="173"/>
      <c r="BI26" s="173"/>
      <c r="BJ26" s="173"/>
      <c r="BK26" s="173"/>
      <c r="BL26" s="173"/>
      <c r="BM26" s="173"/>
      <c r="BN26" s="173"/>
      <c r="BO26" s="176"/>
      <c r="BP26" s="173" t="str">
        <f>'целевые ориентиры'!BJ27</f>
        <v/>
      </c>
      <c r="BQ26" s="173"/>
      <c r="BR26" s="173"/>
      <c r="BS26" s="173"/>
      <c r="BT26" s="173"/>
      <c r="BU26" s="173"/>
      <c r="BV26" s="173"/>
      <c r="BW26" s="173"/>
      <c r="BX26" s="173"/>
      <c r="BY26" s="173"/>
      <c r="BZ26" s="173"/>
      <c r="CA26" s="173"/>
      <c r="CB26" s="173"/>
      <c r="CC26" s="173"/>
      <c r="CD26" s="173"/>
      <c r="CE26" s="173"/>
      <c r="CF26" s="173" t="str">
        <f>'целевые ориентиры'!BX27</f>
        <v/>
      </c>
      <c r="CG26" s="173"/>
      <c r="CH26" s="173"/>
      <c r="CI26" s="173"/>
      <c r="CJ26" s="173"/>
      <c r="CK26" s="173"/>
      <c r="CL26" s="173"/>
      <c r="CM26" s="173"/>
      <c r="CN26" s="173"/>
      <c r="CO26" s="173"/>
      <c r="CP26" s="173"/>
      <c r="CQ26" s="173"/>
      <c r="CR26" s="173"/>
      <c r="CS26" s="173"/>
      <c r="CT26" s="173"/>
      <c r="CU26" s="173"/>
      <c r="CV26" s="173"/>
      <c r="CW26" s="173"/>
      <c r="CX26" s="173"/>
      <c r="CY26" s="173"/>
      <c r="CZ26" s="173"/>
      <c r="DA26" s="173"/>
      <c r="DB26" s="173"/>
      <c r="DC26" s="173"/>
      <c r="DD26" s="173"/>
      <c r="DE26" s="173"/>
      <c r="DF26" s="173"/>
      <c r="DG26" s="175"/>
      <c r="DH26" s="176"/>
      <c r="DI26" s="173" t="str">
        <f>'целевые ориентиры'!CZ27</f>
        <v/>
      </c>
      <c r="DK26" s="81"/>
      <c r="DL26" s="81"/>
      <c r="DM26" s="81"/>
      <c r="DN26" s="81"/>
      <c r="DO26" s="81"/>
      <c r="DP26" s="81"/>
      <c r="DQ26" s="81"/>
      <c r="DR26" s="81"/>
      <c r="DS26" s="81"/>
      <c r="DT26" s="81"/>
      <c r="DU26" s="81"/>
      <c r="DV26" s="81"/>
      <c r="DW26" s="81"/>
      <c r="DX26" s="81"/>
      <c r="DY26" s="81"/>
      <c r="DZ26" s="81"/>
      <c r="EA26" s="81"/>
      <c r="EB26" s="81"/>
      <c r="EC26" s="81"/>
      <c r="ED26" s="81"/>
      <c r="EE26" s="81"/>
      <c r="EF26" s="81"/>
      <c r="EG26" s="81"/>
      <c r="EH26" s="81"/>
      <c r="EI26" s="81"/>
      <c r="EJ26" s="81"/>
      <c r="EK26" s="81"/>
      <c r="EL26" s="81"/>
      <c r="EM26" s="81"/>
      <c r="EN26" s="81"/>
      <c r="EO26" s="81"/>
      <c r="EP26" s="81"/>
      <c r="EQ26" s="81"/>
      <c r="ER26" s="81"/>
      <c r="ES26" s="81"/>
      <c r="ET26" s="81"/>
    </row>
    <row r="27" spans="1:150" s="119" customFormat="1">
      <c r="A27" s="96">
        <f>список!A26</f>
        <v>25</v>
      </c>
      <c r="B27" s="163" t="str">
        <f>IF(список!B26="","",список!B26)</f>
        <v/>
      </c>
      <c r="C27" s="97">
        <f>IF(список!C26="","",список!C26)</f>
        <v>0</v>
      </c>
      <c r="D27" s="81"/>
      <c r="E27" s="81"/>
      <c r="F27" s="81"/>
      <c r="G27" s="81"/>
      <c r="H27" s="81"/>
      <c r="I27" s="81"/>
      <c r="J27" s="81"/>
      <c r="K27" s="81"/>
      <c r="L27" s="81"/>
      <c r="M27" s="81"/>
      <c r="N27" s="81"/>
      <c r="O27" s="81"/>
      <c r="P27" s="81"/>
      <c r="Q27" s="81"/>
      <c r="R27" s="134"/>
      <c r="S27" s="173" t="str">
        <f>'целевые ориентиры'!Q28</f>
        <v/>
      </c>
      <c r="T27" s="173"/>
      <c r="U27" s="173"/>
      <c r="V27" s="173"/>
      <c r="W27" s="173"/>
      <c r="X27" s="173"/>
      <c r="Y27" s="173"/>
      <c r="Z27" s="173"/>
      <c r="AA27" s="173"/>
      <c r="AB27" s="173"/>
      <c r="AC27" s="173"/>
      <c r="AD27" s="173"/>
      <c r="AE27" s="173" t="str">
        <f>'целевые ориентиры'!AB28</f>
        <v/>
      </c>
      <c r="AF27" s="173"/>
      <c r="AG27" s="173"/>
      <c r="AH27" s="173"/>
      <c r="AI27" s="173"/>
      <c r="AJ27" s="173"/>
      <c r="AK27" s="173"/>
      <c r="AL27" s="173"/>
      <c r="AM27" s="173"/>
      <c r="AN27" s="173"/>
      <c r="AO27" s="173"/>
      <c r="AP27" s="174"/>
      <c r="AQ27" s="173" t="str">
        <f>'целевые ориентиры'!AM28</f>
        <v/>
      </c>
      <c r="AR27" s="173"/>
      <c r="AS27" s="173"/>
      <c r="AT27" s="173"/>
      <c r="AU27" s="173"/>
      <c r="AV27" s="173"/>
      <c r="AW27" s="173"/>
      <c r="AX27" s="173"/>
      <c r="AY27" s="173"/>
      <c r="AZ27" s="173"/>
      <c r="BA27" s="173" t="str">
        <f>'целевые ориентиры'!AV28</f>
        <v/>
      </c>
      <c r="BB27" s="173"/>
      <c r="BC27" s="173"/>
      <c r="BD27" s="175"/>
      <c r="BE27" s="173"/>
      <c r="BF27" s="173"/>
      <c r="BG27" s="173"/>
      <c r="BH27" s="173"/>
      <c r="BI27" s="173"/>
      <c r="BJ27" s="173"/>
      <c r="BK27" s="173"/>
      <c r="BL27" s="173"/>
      <c r="BM27" s="173"/>
      <c r="BN27" s="173"/>
      <c r="BO27" s="176"/>
      <c r="BP27" s="173" t="str">
        <f>'целевые ориентиры'!BJ28</f>
        <v/>
      </c>
      <c r="BQ27" s="173"/>
      <c r="BR27" s="173"/>
      <c r="BS27" s="173"/>
      <c r="BT27" s="173"/>
      <c r="BU27" s="173"/>
      <c r="BV27" s="173"/>
      <c r="BW27" s="173"/>
      <c r="BX27" s="173"/>
      <c r="BY27" s="173"/>
      <c r="BZ27" s="173"/>
      <c r="CA27" s="173"/>
      <c r="CB27" s="173"/>
      <c r="CC27" s="173"/>
      <c r="CD27" s="173"/>
      <c r="CE27" s="173"/>
      <c r="CF27" s="173" t="str">
        <f>'целевые ориентиры'!BX28</f>
        <v/>
      </c>
      <c r="CG27" s="173"/>
      <c r="CH27" s="173"/>
      <c r="CI27" s="173"/>
      <c r="CJ27" s="173"/>
      <c r="CK27" s="173"/>
      <c r="CL27" s="173"/>
      <c r="CM27" s="173"/>
      <c r="CN27" s="173"/>
      <c r="CO27" s="173"/>
      <c r="CP27" s="173"/>
      <c r="CQ27" s="173"/>
      <c r="CR27" s="173"/>
      <c r="CS27" s="173"/>
      <c r="CT27" s="173"/>
      <c r="CU27" s="173"/>
      <c r="CV27" s="173"/>
      <c r="CW27" s="173"/>
      <c r="CX27" s="173"/>
      <c r="CY27" s="173"/>
      <c r="CZ27" s="173"/>
      <c r="DA27" s="173"/>
      <c r="DB27" s="173"/>
      <c r="DC27" s="173"/>
      <c r="DD27" s="173"/>
      <c r="DE27" s="173"/>
      <c r="DF27" s="173"/>
      <c r="DG27" s="175"/>
      <c r="DH27" s="176"/>
      <c r="DI27" s="173" t="str">
        <f>'целевые ориентиры'!CZ28</f>
        <v/>
      </c>
      <c r="DK27" s="81"/>
      <c r="DL27" s="81"/>
      <c r="DM27" s="81"/>
      <c r="DN27" s="81"/>
      <c r="DO27" s="81"/>
      <c r="DP27" s="81"/>
      <c r="DQ27" s="81"/>
      <c r="DR27" s="81"/>
      <c r="DS27" s="81"/>
      <c r="DT27" s="81"/>
      <c r="DU27" s="81"/>
      <c r="DV27" s="81"/>
      <c r="DW27" s="81"/>
      <c r="DX27" s="81"/>
      <c r="DY27" s="81"/>
      <c r="DZ27" s="81"/>
      <c r="EA27" s="81"/>
      <c r="EB27" s="81"/>
      <c r="EC27" s="81"/>
      <c r="ED27" s="81"/>
      <c r="EE27" s="81"/>
      <c r="EF27" s="81"/>
      <c r="EG27" s="81"/>
      <c r="EH27" s="81"/>
      <c r="EI27" s="81"/>
      <c r="EJ27" s="81"/>
      <c r="EK27" s="81"/>
      <c r="EL27" s="81"/>
      <c r="EM27" s="81"/>
      <c r="EN27" s="81"/>
      <c r="EO27" s="81"/>
      <c r="EP27" s="81"/>
      <c r="EQ27" s="81"/>
      <c r="ER27" s="81"/>
      <c r="ES27" s="81"/>
      <c r="ET27" s="81"/>
    </row>
    <row r="28" spans="1:150" s="119" customFormat="1">
      <c r="A28" s="96">
        <f>список!A27</f>
        <v>26</v>
      </c>
      <c r="B28" s="163" t="str">
        <f>IF(список!B27="","",список!B27)</f>
        <v/>
      </c>
      <c r="C28" s="97">
        <f>IF(список!C27="","",список!C27)</f>
        <v>0</v>
      </c>
      <c r="D28" s="81"/>
      <c r="E28" s="81"/>
      <c r="F28" s="81"/>
      <c r="G28" s="81"/>
      <c r="H28" s="81"/>
      <c r="I28" s="81"/>
      <c r="J28" s="81"/>
      <c r="K28" s="81"/>
      <c r="L28" s="81"/>
      <c r="M28" s="81"/>
      <c r="N28" s="81"/>
      <c r="O28" s="81"/>
      <c r="P28" s="81"/>
      <c r="Q28" s="81"/>
      <c r="R28" s="134"/>
      <c r="S28" s="173" t="str">
        <f>'целевые ориентиры'!Q29</f>
        <v/>
      </c>
      <c r="T28" s="173"/>
      <c r="U28" s="173"/>
      <c r="V28" s="173"/>
      <c r="W28" s="173"/>
      <c r="X28" s="173"/>
      <c r="Y28" s="173"/>
      <c r="Z28" s="173"/>
      <c r="AA28" s="173"/>
      <c r="AB28" s="173"/>
      <c r="AC28" s="173"/>
      <c r="AD28" s="173"/>
      <c r="AE28" s="173" t="str">
        <f>'целевые ориентиры'!AB29</f>
        <v/>
      </c>
      <c r="AF28" s="173"/>
      <c r="AG28" s="173"/>
      <c r="AH28" s="173"/>
      <c r="AI28" s="173"/>
      <c r="AJ28" s="173"/>
      <c r="AK28" s="173"/>
      <c r="AL28" s="173"/>
      <c r="AM28" s="173"/>
      <c r="AN28" s="173"/>
      <c r="AO28" s="173"/>
      <c r="AP28" s="174"/>
      <c r="AQ28" s="173" t="str">
        <f>'целевые ориентиры'!AM29</f>
        <v/>
      </c>
      <c r="AR28" s="173"/>
      <c r="AS28" s="173"/>
      <c r="AT28" s="173"/>
      <c r="AU28" s="173"/>
      <c r="AV28" s="173"/>
      <c r="AW28" s="173"/>
      <c r="AX28" s="173"/>
      <c r="AY28" s="173"/>
      <c r="AZ28" s="173"/>
      <c r="BA28" s="173" t="str">
        <f>'целевые ориентиры'!AV29</f>
        <v/>
      </c>
      <c r="BB28" s="173"/>
      <c r="BC28" s="173"/>
      <c r="BD28" s="175"/>
      <c r="BE28" s="173"/>
      <c r="BF28" s="173"/>
      <c r="BG28" s="173"/>
      <c r="BH28" s="173"/>
      <c r="BI28" s="173"/>
      <c r="BJ28" s="173"/>
      <c r="BK28" s="173"/>
      <c r="BL28" s="173"/>
      <c r="BM28" s="173"/>
      <c r="BN28" s="173"/>
      <c r="BO28" s="176"/>
      <c r="BP28" s="173" t="str">
        <f>'целевые ориентиры'!BJ29</f>
        <v/>
      </c>
      <c r="BQ28" s="173"/>
      <c r="BR28" s="173"/>
      <c r="BS28" s="173"/>
      <c r="BT28" s="173"/>
      <c r="BU28" s="173"/>
      <c r="BV28" s="173"/>
      <c r="BW28" s="173"/>
      <c r="BX28" s="173"/>
      <c r="BY28" s="173"/>
      <c r="BZ28" s="173"/>
      <c r="CA28" s="173"/>
      <c r="CB28" s="173"/>
      <c r="CC28" s="173"/>
      <c r="CD28" s="173"/>
      <c r="CE28" s="173"/>
      <c r="CF28" s="173" t="str">
        <f>'целевые ориентиры'!BX29</f>
        <v/>
      </c>
      <c r="CG28" s="173"/>
      <c r="CH28" s="173"/>
      <c r="CI28" s="173"/>
      <c r="CJ28" s="173"/>
      <c r="CK28" s="173"/>
      <c r="CL28" s="173"/>
      <c r="CM28" s="173"/>
      <c r="CN28" s="173"/>
      <c r="CO28" s="173"/>
      <c r="CP28" s="173"/>
      <c r="CQ28" s="173"/>
      <c r="CR28" s="173"/>
      <c r="CS28" s="173"/>
      <c r="CT28" s="173"/>
      <c r="CU28" s="173"/>
      <c r="CV28" s="173"/>
      <c r="CW28" s="173"/>
      <c r="CX28" s="173"/>
      <c r="CY28" s="173"/>
      <c r="CZ28" s="173"/>
      <c r="DA28" s="173"/>
      <c r="DB28" s="173"/>
      <c r="DC28" s="173"/>
      <c r="DD28" s="173"/>
      <c r="DE28" s="173"/>
      <c r="DF28" s="173"/>
      <c r="DG28" s="175"/>
      <c r="DH28" s="176"/>
      <c r="DI28" s="173" t="str">
        <f>'целевые ориентиры'!CZ29</f>
        <v/>
      </c>
      <c r="DK28" s="81"/>
      <c r="DL28" s="81"/>
      <c r="DM28" s="81"/>
      <c r="DN28" s="81"/>
      <c r="DO28" s="81"/>
      <c r="DP28" s="81"/>
      <c r="DQ28" s="81"/>
      <c r="DR28" s="81"/>
      <c r="DS28" s="81"/>
      <c r="DT28" s="81"/>
      <c r="DU28" s="81"/>
      <c r="DV28" s="81"/>
      <c r="DW28" s="81"/>
      <c r="DX28" s="81"/>
      <c r="DY28" s="81"/>
      <c r="DZ28" s="81"/>
      <c r="EA28" s="81"/>
      <c r="EB28" s="81"/>
      <c r="EC28" s="81"/>
      <c r="ED28" s="81"/>
      <c r="EE28" s="81"/>
      <c r="EF28" s="81"/>
      <c r="EG28" s="81"/>
      <c r="EH28" s="81"/>
      <c r="EI28" s="81"/>
      <c r="EJ28" s="81"/>
      <c r="EK28" s="81"/>
      <c r="EL28" s="81"/>
      <c r="EM28" s="81"/>
      <c r="EN28" s="81"/>
      <c r="EO28" s="81"/>
      <c r="EP28" s="81"/>
      <c r="EQ28" s="81"/>
      <c r="ER28" s="81"/>
      <c r="ES28" s="81"/>
      <c r="ET28" s="81"/>
    </row>
    <row r="29" spans="1:150" s="119" customFormat="1">
      <c r="A29" s="96">
        <f>список!A28</f>
        <v>27</v>
      </c>
      <c r="B29" s="163" t="str">
        <f>IF(список!B28="","",список!B28)</f>
        <v/>
      </c>
      <c r="C29" s="97">
        <f>IF(список!C28="","",список!C28)</f>
        <v>0</v>
      </c>
      <c r="D29" s="81"/>
      <c r="E29" s="81"/>
      <c r="F29" s="81"/>
      <c r="G29" s="81"/>
      <c r="H29" s="81"/>
      <c r="I29" s="81"/>
      <c r="J29" s="81"/>
      <c r="K29" s="81"/>
      <c r="L29" s="81"/>
      <c r="M29" s="81"/>
      <c r="N29" s="81"/>
      <c r="O29" s="81"/>
      <c r="P29" s="81"/>
      <c r="Q29" s="81"/>
      <c r="R29" s="134"/>
      <c r="S29" s="173" t="str">
        <f>'целевые ориентиры'!Q30</f>
        <v/>
      </c>
      <c r="T29" s="173"/>
      <c r="U29" s="173"/>
      <c r="V29" s="173"/>
      <c r="W29" s="173"/>
      <c r="X29" s="173"/>
      <c r="Y29" s="173"/>
      <c r="Z29" s="173"/>
      <c r="AA29" s="173"/>
      <c r="AB29" s="173"/>
      <c r="AC29" s="173"/>
      <c r="AD29" s="173"/>
      <c r="AE29" s="173" t="str">
        <f>'целевые ориентиры'!AB30</f>
        <v/>
      </c>
      <c r="AF29" s="173"/>
      <c r="AG29" s="173"/>
      <c r="AH29" s="173"/>
      <c r="AI29" s="173"/>
      <c r="AJ29" s="173"/>
      <c r="AK29" s="173"/>
      <c r="AL29" s="173"/>
      <c r="AM29" s="173"/>
      <c r="AN29" s="173"/>
      <c r="AO29" s="173"/>
      <c r="AP29" s="174"/>
      <c r="AQ29" s="173" t="str">
        <f>'целевые ориентиры'!AM30</f>
        <v/>
      </c>
      <c r="AR29" s="173"/>
      <c r="AS29" s="173"/>
      <c r="AT29" s="173"/>
      <c r="AU29" s="173"/>
      <c r="AV29" s="173"/>
      <c r="AW29" s="173"/>
      <c r="AX29" s="173"/>
      <c r="AY29" s="173"/>
      <c r="AZ29" s="173"/>
      <c r="BA29" s="173" t="str">
        <f>'целевые ориентиры'!AV30</f>
        <v/>
      </c>
      <c r="BB29" s="173"/>
      <c r="BC29" s="173"/>
      <c r="BD29" s="175"/>
      <c r="BE29" s="173"/>
      <c r="BF29" s="173"/>
      <c r="BG29" s="173"/>
      <c r="BH29" s="173"/>
      <c r="BI29" s="173"/>
      <c r="BJ29" s="173"/>
      <c r="BK29" s="173"/>
      <c r="BL29" s="173"/>
      <c r="BM29" s="173"/>
      <c r="BN29" s="173"/>
      <c r="BO29" s="176"/>
      <c r="BP29" s="173" t="str">
        <f>'целевые ориентиры'!BJ30</f>
        <v/>
      </c>
      <c r="BQ29" s="173"/>
      <c r="BR29" s="173"/>
      <c r="BS29" s="173"/>
      <c r="BT29" s="173"/>
      <c r="BU29" s="173"/>
      <c r="BV29" s="173"/>
      <c r="BW29" s="173"/>
      <c r="BX29" s="173"/>
      <c r="BY29" s="173"/>
      <c r="BZ29" s="173"/>
      <c r="CA29" s="173"/>
      <c r="CB29" s="173"/>
      <c r="CC29" s="173"/>
      <c r="CD29" s="173"/>
      <c r="CE29" s="173"/>
      <c r="CF29" s="173" t="str">
        <f>'целевые ориентиры'!BX30</f>
        <v/>
      </c>
      <c r="CG29" s="173"/>
      <c r="CH29" s="173"/>
      <c r="CI29" s="173"/>
      <c r="CJ29" s="173"/>
      <c r="CK29" s="173"/>
      <c r="CL29" s="173"/>
      <c r="CM29" s="173"/>
      <c r="CN29" s="173"/>
      <c r="CO29" s="173"/>
      <c r="CP29" s="173"/>
      <c r="CQ29" s="173"/>
      <c r="CR29" s="173"/>
      <c r="CS29" s="173"/>
      <c r="CT29" s="173"/>
      <c r="CU29" s="173"/>
      <c r="CV29" s="173"/>
      <c r="CW29" s="173"/>
      <c r="CX29" s="173"/>
      <c r="CY29" s="173"/>
      <c r="CZ29" s="173"/>
      <c r="DA29" s="173"/>
      <c r="DB29" s="173"/>
      <c r="DC29" s="173"/>
      <c r="DD29" s="173"/>
      <c r="DE29" s="173"/>
      <c r="DF29" s="173"/>
      <c r="DG29" s="175"/>
      <c r="DH29" s="176"/>
      <c r="DI29" s="173" t="str">
        <f>'целевые ориентиры'!CZ30</f>
        <v/>
      </c>
      <c r="DK29" s="81"/>
      <c r="DL29" s="81"/>
      <c r="DM29" s="81"/>
      <c r="DN29" s="81"/>
      <c r="DO29" s="81"/>
      <c r="DP29" s="81"/>
      <c r="DQ29" s="81"/>
      <c r="DR29" s="81"/>
      <c r="DS29" s="81"/>
      <c r="DT29" s="81"/>
      <c r="DU29" s="81"/>
      <c r="DV29" s="81"/>
      <c r="DW29" s="81"/>
      <c r="DX29" s="81"/>
      <c r="DY29" s="81"/>
      <c r="DZ29" s="81"/>
      <c r="EA29" s="81"/>
      <c r="EB29" s="81"/>
      <c r="EC29" s="81"/>
      <c r="ED29" s="81"/>
      <c r="EE29" s="81"/>
      <c r="EF29" s="81"/>
      <c r="EG29" s="81"/>
      <c r="EH29" s="81"/>
      <c r="EI29" s="81"/>
      <c r="EJ29" s="81"/>
      <c r="EK29" s="81"/>
      <c r="EL29" s="81"/>
      <c r="EM29" s="81"/>
      <c r="EN29" s="81"/>
      <c r="EO29" s="81"/>
      <c r="EP29" s="81"/>
      <c r="EQ29" s="81"/>
      <c r="ER29" s="81"/>
      <c r="ES29" s="81"/>
      <c r="ET29" s="81"/>
    </row>
    <row r="30" spans="1:150" s="119" customFormat="1">
      <c r="A30" s="96">
        <f>список!A29</f>
        <v>28</v>
      </c>
      <c r="B30" s="163" t="str">
        <f>IF(список!B29="","",список!B29)</f>
        <v/>
      </c>
      <c r="C30" s="97">
        <f>IF(список!C29="","",список!C29)</f>
        <v>0</v>
      </c>
      <c r="D30" s="81"/>
      <c r="E30" s="81"/>
      <c r="F30" s="81"/>
      <c r="G30" s="81"/>
      <c r="H30" s="81"/>
      <c r="I30" s="81"/>
      <c r="J30" s="81"/>
      <c r="K30" s="81"/>
      <c r="L30" s="81"/>
      <c r="M30" s="81"/>
      <c r="N30" s="81"/>
      <c r="O30" s="81"/>
      <c r="P30" s="81"/>
      <c r="Q30" s="81"/>
      <c r="R30" s="134"/>
      <c r="S30" s="173" t="str">
        <f>'целевые ориентиры'!Q31</f>
        <v/>
      </c>
      <c r="T30" s="173"/>
      <c r="U30" s="173"/>
      <c r="V30" s="173"/>
      <c r="W30" s="173"/>
      <c r="X30" s="173"/>
      <c r="Y30" s="173"/>
      <c r="Z30" s="173"/>
      <c r="AA30" s="173"/>
      <c r="AB30" s="173"/>
      <c r="AC30" s="173"/>
      <c r="AD30" s="173"/>
      <c r="AE30" s="173" t="str">
        <f>'целевые ориентиры'!AB31</f>
        <v/>
      </c>
      <c r="AF30" s="173"/>
      <c r="AG30" s="173"/>
      <c r="AH30" s="173"/>
      <c r="AI30" s="173"/>
      <c r="AJ30" s="173"/>
      <c r="AK30" s="173"/>
      <c r="AL30" s="173"/>
      <c r="AM30" s="173"/>
      <c r="AN30" s="173"/>
      <c r="AO30" s="173"/>
      <c r="AP30" s="174"/>
      <c r="AQ30" s="173" t="str">
        <f>'целевые ориентиры'!AM31</f>
        <v/>
      </c>
      <c r="AR30" s="173"/>
      <c r="AS30" s="173"/>
      <c r="AT30" s="173"/>
      <c r="AU30" s="173"/>
      <c r="AV30" s="173"/>
      <c r="AW30" s="173"/>
      <c r="AX30" s="173"/>
      <c r="AY30" s="173"/>
      <c r="AZ30" s="173"/>
      <c r="BA30" s="173" t="str">
        <f>'целевые ориентиры'!AV31</f>
        <v/>
      </c>
      <c r="BB30" s="173"/>
      <c r="BC30" s="173"/>
      <c r="BD30" s="175"/>
      <c r="BE30" s="173"/>
      <c r="BF30" s="173"/>
      <c r="BG30" s="173"/>
      <c r="BH30" s="173"/>
      <c r="BI30" s="173"/>
      <c r="BJ30" s="173"/>
      <c r="BK30" s="173"/>
      <c r="BL30" s="173"/>
      <c r="BM30" s="173"/>
      <c r="BN30" s="173"/>
      <c r="BO30" s="176"/>
      <c r="BP30" s="173" t="str">
        <f>'целевые ориентиры'!BJ31</f>
        <v/>
      </c>
      <c r="BQ30" s="173"/>
      <c r="BR30" s="173"/>
      <c r="BS30" s="173"/>
      <c r="BT30" s="173"/>
      <c r="BU30" s="173"/>
      <c r="BV30" s="173"/>
      <c r="BW30" s="173"/>
      <c r="BX30" s="173"/>
      <c r="BY30" s="173"/>
      <c r="BZ30" s="173"/>
      <c r="CA30" s="173"/>
      <c r="CB30" s="173"/>
      <c r="CC30" s="173"/>
      <c r="CD30" s="173"/>
      <c r="CE30" s="173"/>
      <c r="CF30" s="173" t="str">
        <f>'целевые ориентиры'!BX31</f>
        <v/>
      </c>
      <c r="CG30" s="173"/>
      <c r="CH30" s="173"/>
      <c r="CI30" s="173"/>
      <c r="CJ30" s="173"/>
      <c r="CK30" s="173"/>
      <c r="CL30" s="173"/>
      <c r="CM30" s="173"/>
      <c r="CN30" s="173"/>
      <c r="CO30" s="173"/>
      <c r="CP30" s="173"/>
      <c r="CQ30" s="173"/>
      <c r="CR30" s="173"/>
      <c r="CS30" s="173"/>
      <c r="CT30" s="173"/>
      <c r="CU30" s="173"/>
      <c r="CV30" s="173"/>
      <c r="CW30" s="173"/>
      <c r="CX30" s="173"/>
      <c r="CY30" s="173"/>
      <c r="CZ30" s="173"/>
      <c r="DA30" s="173"/>
      <c r="DB30" s="173"/>
      <c r="DC30" s="173"/>
      <c r="DD30" s="173"/>
      <c r="DE30" s="173"/>
      <c r="DF30" s="173"/>
      <c r="DG30" s="175"/>
      <c r="DH30" s="176"/>
      <c r="DI30" s="173" t="str">
        <f>'целевые ориентиры'!CZ31</f>
        <v/>
      </c>
      <c r="DK30" s="81"/>
      <c r="DL30" s="81"/>
      <c r="DM30" s="81"/>
      <c r="DN30" s="81"/>
      <c r="DO30" s="81"/>
      <c r="DP30" s="81"/>
      <c r="DQ30" s="81"/>
      <c r="DR30" s="81"/>
      <c r="DS30" s="81"/>
      <c r="DT30" s="81"/>
      <c r="DU30" s="81"/>
      <c r="DV30" s="81"/>
      <c r="DW30" s="81"/>
      <c r="DX30" s="81"/>
      <c r="DY30" s="81"/>
      <c r="DZ30" s="81"/>
      <c r="EA30" s="81"/>
      <c r="EB30" s="81"/>
      <c r="EC30" s="81"/>
      <c r="ED30" s="81"/>
      <c r="EE30" s="81"/>
      <c r="EF30" s="81"/>
      <c r="EG30" s="81"/>
      <c r="EH30" s="81"/>
      <c r="EI30" s="81"/>
      <c r="EJ30" s="81"/>
      <c r="EK30" s="81"/>
      <c r="EL30" s="81"/>
      <c r="EM30" s="81"/>
      <c r="EN30" s="81"/>
      <c r="EO30" s="81"/>
      <c r="EP30" s="81"/>
      <c r="EQ30" s="81"/>
      <c r="ER30" s="81"/>
      <c r="ES30" s="81"/>
      <c r="ET30" s="81"/>
    </row>
    <row r="31" spans="1:150" s="119" customFormat="1">
      <c r="A31" s="96">
        <f>список!A30</f>
        <v>29</v>
      </c>
      <c r="B31" s="163" t="str">
        <f>IF(список!B30="","",список!B30)</f>
        <v/>
      </c>
      <c r="C31" s="97">
        <f>IF(список!C30="","",список!C30)</f>
        <v>0</v>
      </c>
      <c r="D31" s="81"/>
      <c r="E31" s="81"/>
      <c r="F31" s="81"/>
      <c r="G31" s="81"/>
      <c r="H31" s="81"/>
      <c r="I31" s="81"/>
      <c r="J31" s="81"/>
      <c r="K31" s="81"/>
      <c r="L31" s="81"/>
      <c r="M31" s="81"/>
      <c r="N31" s="81"/>
      <c r="O31" s="81"/>
      <c r="P31" s="81"/>
      <c r="Q31" s="81"/>
      <c r="R31" s="134"/>
      <c r="S31" s="173" t="str">
        <f>'целевые ориентиры'!Q32</f>
        <v/>
      </c>
      <c r="T31" s="173"/>
      <c r="U31" s="173"/>
      <c r="V31" s="173"/>
      <c r="W31" s="173"/>
      <c r="X31" s="173"/>
      <c r="Y31" s="173"/>
      <c r="Z31" s="173"/>
      <c r="AA31" s="173"/>
      <c r="AB31" s="173"/>
      <c r="AC31" s="173"/>
      <c r="AD31" s="173"/>
      <c r="AE31" s="173" t="str">
        <f>'целевые ориентиры'!AB32</f>
        <v/>
      </c>
      <c r="AF31" s="173"/>
      <c r="AG31" s="173"/>
      <c r="AH31" s="173"/>
      <c r="AI31" s="173"/>
      <c r="AJ31" s="173"/>
      <c r="AK31" s="173"/>
      <c r="AL31" s="173"/>
      <c r="AM31" s="173"/>
      <c r="AN31" s="173"/>
      <c r="AO31" s="173"/>
      <c r="AP31" s="174"/>
      <c r="AQ31" s="173" t="str">
        <f>'целевые ориентиры'!AM32</f>
        <v/>
      </c>
      <c r="AR31" s="173"/>
      <c r="AS31" s="173"/>
      <c r="AT31" s="173"/>
      <c r="AU31" s="173"/>
      <c r="AV31" s="173"/>
      <c r="AW31" s="173"/>
      <c r="AX31" s="173"/>
      <c r="AY31" s="173"/>
      <c r="AZ31" s="173"/>
      <c r="BA31" s="173" t="str">
        <f>'целевые ориентиры'!AV32</f>
        <v/>
      </c>
      <c r="BB31" s="173"/>
      <c r="BC31" s="173"/>
      <c r="BD31" s="175"/>
      <c r="BE31" s="173"/>
      <c r="BF31" s="173"/>
      <c r="BG31" s="173"/>
      <c r="BH31" s="173"/>
      <c r="BI31" s="173"/>
      <c r="BJ31" s="173"/>
      <c r="BK31" s="173"/>
      <c r="BL31" s="173"/>
      <c r="BM31" s="173"/>
      <c r="BN31" s="173"/>
      <c r="BO31" s="176"/>
      <c r="BP31" s="173" t="str">
        <f>'целевые ориентиры'!BJ32</f>
        <v/>
      </c>
      <c r="BQ31" s="173"/>
      <c r="BR31" s="173"/>
      <c r="BS31" s="173"/>
      <c r="BT31" s="173"/>
      <c r="BU31" s="173"/>
      <c r="BV31" s="173"/>
      <c r="BW31" s="173"/>
      <c r="BX31" s="173"/>
      <c r="BY31" s="173"/>
      <c r="BZ31" s="173"/>
      <c r="CA31" s="173"/>
      <c r="CB31" s="173"/>
      <c r="CC31" s="173"/>
      <c r="CD31" s="173"/>
      <c r="CE31" s="173"/>
      <c r="CF31" s="173" t="str">
        <f>'целевые ориентиры'!BX32</f>
        <v/>
      </c>
      <c r="CG31" s="173"/>
      <c r="CH31" s="173"/>
      <c r="CI31" s="173"/>
      <c r="CJ31" s="173"/>
      <c r="CK31" s="173"/>
      <c r="CL31" s="173"/>
      <c r="CM31" s="173"/>
      <c r="CN31" s="173"/>
      <c r="CO31" s="173"/>
      <c r="CP31" s="173"/>
      <c r="CQ31" s="173"/>
      <c r="CR31" s="173"/>
      <c r="CS31" s="173"/>
      <c r="CT31" s="173"/>
      <c r="CU31" s="173"/>
      <c r="CV31" s="173"/>
      <c r="CW31" s="173"/>
      <c r="CX31" s="173"/>
      <c r="CY31" s="173"/>
      <c r="CZ31" s="173"/>
      <c r="DA31" s="173"/>
      <c r="DB31" s="173"/>
      <c r="DC31" s="173"/>
      <c r="DD31" s="173"/>
      <c r="DE31" s="173"/>
      <c r="DF31" s="173"/>
      <c r="DG31" s="175"/>
      <c r="DH31" s="176"/>
      <c r="DI31" s="173" t="str">
        <f>'целевые ориентиры'!CZ32</f>
        <v/>
      </c>
      <c r="DK31" s="81"/>
      <c r="DL31" s="81"/>
      <c r="DM31" s="81"/>
      <c r="DN31" s="81"/>
      <c r="DO31" s="81"/>
      <c r="DP31" s="81"/>
      <c r="DQ31" s="81"/>
      <c r="DR31" s="81"/>
      <c r="DS31" s="81"/>
      <c r="DT31" s="81"/>
      <c r="DU31" s="81"/>
      <c r="DV31" s="81"/>
      <c r="DW31" s="81"/>
      <c r="DX31" s="81"/>
      <c r="DY31" s="81"/>
      <c r="DZ31" s="81"/>
      <c r="EA31" s="81"/>
      <c r="EB31" s="81"/>
      <c r="EC31" s="81"/>
      <c r="ED31" s="81"/>
      <c r="EE31" s="81"/>
      <c r="EF31" s="81"/>
      <c r="EG31" s="81"/>
      <c r="EH31" s="81"/>
      <c r="EI31" s="81"/>
      <c r="EJ31" s="81"/>
      <c r="EK31" s="81"/>
      <c r="EL31" s="81"/>
      <c r="EM31" s="81"/>
      <c r="EN31" s="81"/>
      <c r="EO31" s="81"/>
      <c r="EP31" s="81"/>
      <c r="EQ31" s="81"/>
      <c r="ER31" s="81"/>
      <c r="ES31" s="81"/>
      <c r="ET31" s="81"/>
    </row>
    <row r="32" spans="1:150" s="119" customFormat="1">
      <c r="A32" s="96">
        <f>список!A31</f>
        <v>30</v>
      </c>
      <c r="B32" s="163" t="str">
        <f>IF(список!B31="","",список!B31)</f>
        <v/>
      </c>
      <c r="C32" s="97">
        <f>IF(список!C31="","",список!C31)</f>
        <v>0</v>
      </c>
      <c r="D32" s="81"/>
      <c r="E32" s="81"/>
      <c r="F32" s="81"/>
      <c r="G32" s="81"/>
      <c r="H32" s="81"/>
      <c r="I32" s="81"/>
      <c r="J32" s="81"/>
      <c r="K32" s="81"/>
      <c r="L32" s="81"/>
      <c r="M32" s="81"/>
      <c r="N32" s="81"/>
      <c r="O32" s="81"/>
      <c r="P32" s="81"/>
      <c r="Q32" s="81"/>
      <c r="R32" s="134"/>
      <c r="S32" s="173" t="str">
        <f>'целевые ориентиры'!Q33</f>
        <v/>
      </c>
      <c r="T32" s="173"/>
      <c r="U32" s="173"/>
      <c r="V32" s="173"/>
      <c r="W32" s="173"/>
      <c r="X32" s="173"/>
      <c r="Y32" s="173"/>
      <c r="Z32" s="173"/>
      <c r="AA32" s="173"/>
      <c r="AB32" s="173"/>
      <c r="AC32" s="173"/>
      <c r="AD32" s="173"/>
      <c r="AE32" s="173" t="str">
        <f>'целевые ориентиры'!AB33</f>
        <v/>
      </c>
      <c r="AF32" s="173"/>
      <c r="AG32" s="173"/>
      <c r="AH32" s="173"/>
      <c r="AI32" s="173"/>
      <c r="AJ32" s="173"/>
      <c r="AK32" s="173"/>
      <c r="AL32" s="173"/>
      <c r="AM32" s="173"/>
      <c r="AN32" s="173"/>
      <c r="AO32" s="173"/>
      <c r="AP32" s="174"/>
      <c r="AQ32" s="173" t="str">
        <f>'целевые ориентиры'!AM33</f>
        <v/>
      </c>
      <c r="AR32" s="173"/>
      <c r="AS32" s="173"/>
      <c r="AT32" s="173"/>
      <c r="AU32" s="173"/>
      <c r="AV32" s="173"/>
      <c r="AW32" s="173"/>
      <c r="AX32" s="173"/>
      <c r="AY32" s="173"/>
      <c r="AZ32" s="173"/>
      <c r="BA32" s="173" t="str">
        <f>'целевые ориентиры'!AV33</f>
        <v/>
      </c>
      <c r="BB32" s="173"/>
      <c r="BC32" s="173"/>
      <c r="BD32" s="175"/>
      <c r="BE32" s="173"/>
      <c r="BF32" s="173"/>
      <c r="BG32" s="173"/>
      <c r="BH32" s="173"/>
      <c r="BI32" s="173"/>
      <c r="BJ32" s="173"/>
      <c r="BK32" s="173"/>
      <c r="BL32" s="173"/>
      <c r="BM32" s="173"/>
      <c r="BN32" s="173"/>
      <c r="BO32" s="176"/>
      <c r="BP32" s="173" t="str">
        <f>'целевые ориентиры'!BJ33</f>
        <v/>
      </c>
      <c r="BQ32" s="173"/>
      <c r="BR32" s="173"/>
      <c r="BS32" s="173"/>
      <c r="BT32" s="173"/>
      <c r="BU32" s="173"/>
      <c r="BV32" s="173"/>
      <c r="BW32" s="173"/>
      <c r="BX32" s="173"/>
      <c r="BY32" s="173"/>
      <c r="BZ32" s="173"/>
      <c r="CA32" s="173"/>
      <c r="CB32" s="173"/>
      <c r="CC32" s="173"/>
      <c r="CD32" s="173"/>
      <c r="CE32" s="173"/>
      <c r="CF32" s="173" t="str">
        <f>'целевые ориентиры'!BX33</f>
        <v/>
      </c>
      <c r="CG32" s="173"/>
      <c r="CH32" s="173"/>
      <c r="CI32" s="173"/>
      <c r="CJ32" s="173"/>
      <c r="CK32" s="173"/>
      <c r="CL32" s="173"/>
      <c r="CM32" s="173"/>
      <c r="CN32" s="173"/>
      <c r="CO32" s="173"/>
      <c r="CP32" s="173"/>
      <c r="CQ32" s="173"/>
      <c r="CR32" s="173"/>
      <c r="CS32" s="173"/>
      <c r="CT32" s="173"/>
      <c r="CU32" s="173"/>
      <c r="CV32" s="173"/>
      <c r="CW32" s="173"/>
      <c r="CX32" s="173"/>
      <c r="CY32" s="173"/>
      <c r="CZ32" s="173"/>
      <c r="DA32" s="173"/>
      <c r="DB32" s="173"/>
      <c r="DC32" s="173"/>
      <c r="DD32" s="173"/>
      <c r="DE32" s="173"/>
      <c r="DF32" s="173"/>
      <c r="DG32" s="175"/>
      <c r="DH32" s="176"/>
      <c r="DI32" s="173" t="str">
        <f>'целевые ориентиры'!CZ33</f>
        <v/>
      </c>
      <c r="DK32" s="81"/>
      <c r="DL32" s="81"/>
      <c r="DM32" s="81"/>
      <c r="DN32" s="81"/>
      <c r="DO32" s="81"/>
      <c r="DP32" s="81"/>
      <c r="DQ32" s="81"/>
      <c r="DR32" s="81"/>
      <c r="DS32" s="81"/>
      <c r="DT32" s="81"/>
      <c r="DU32" s="81"/>
      <c r="DV32" s="81"/>
      <c r="DW32" s="81"/>
      <c r="DX32" s="81"/>
      <c r="DY32" s="81"/>
      <c r="DZ32" s="81"/>
      <c r="EA32" s="81"/>
      <c r="EB32" s="81"/>
      <c r="EC32" s="81"/>
      <c r="ED32" s="81"/>
      <c r="EE32" s="81"/>
      <c r="EF32" s="81"/>
      <c r="EG32" s="81"/>
      <c r="EH32" s="81"/>
      <c r="EI32" s="81"/>
      <c r="EJ32" s="81"/>
      <c r="EK32" s="81"/>
      <c r="EL32" s="81"/>
      <c r="EM32" s="81"/>
      <c r="EN32" s="81"/>
      <c r="EO32" s="81"/>
      <c r="EP32" s="81"/>
      <c r="EQ32" s="81"/>
      <c r="ER32" s="81"/>
      <c r="ES32" s="81"/>
      <c r="ET32" s="81"/>
    </row>
    <row r="33" spans="1:150" s="119" customFormat="1">
      <c r="A33" s="96">
        <f>список!A32</f>
        <v>31</v>
      </c>
      <c r="B33" s="163" t="str">
        <f>IF(список!B32="","",список!B32)</f>
        <v/>
      </c>
      <c r="C33" s="97">
        <f>IF(список!C32="","",список!C32)</f>
        <v>0</v>
      </c>
      <c r="D33" s="81"/>
      <c r="E33" s="81"/>
      <c r="F33" s="81"/>
      <c r="G33" s="81"/>
      <c r="H33" s="81"/>
      <c r="I33" s="81"/>
      <c r="J33" s="81"/>
      <c r="K33" s="81"/>
      <c r="L33" s="81"/>
      <c r="M33" s="81"/>
      <c r="N33" s="81"/>
      <c r="O33" s="81"/>
      <c r="P33" s="81"/>
      <c r="Q33" s="81"/>
      <c r="R33" s="134"/>
      <c r="S33" s="173" t="str">
        <f>'целевые ориентиры'!Q34</f>
        <v/>
      </c>
      <c r="T33" s="173"/>
      <c r="U33" s="173"/>
      <c r="V33" s="173"/>
      <c r="W33" s="173"/>
      <c r="X33" s="173"/>
      <c r="Y33" s="173"/>
      <c r="Z33" s="173"/>
      <c r="AA33" s="173"/>
      <c r="AB33" s="173"/>
      <c r="AC33" s="173"/>
      <c r="AD33" s="173"/>
      <c r="AE33" s="173" t="str">
        <f>'целевые ориентиры'!AB34</f>
        <v/>
      </c>
      <c r="AF33" s="173"/>
      <c r="AG33" s="173"/>
      <c r="AH33" s="173"/>
      <c r="AI33" s="173"/>
      <c r="AJ33" s="173"/>
      <c r="AK33" s="173"/>
      <c r="AL33" s="173"/>
      <c r="AM33" s="173"/>
      <c r="AN33" s="173"/>
      <c r="AO33" s="173"/>
      <c r="AP33" s="174"/>
      <c r="AQ33" s="173" t="str">
        <f>'целевые ориентиры'!AM34</f>
        <v/>
      </c>
      <c r="AR33" s="173"/>
      <c r="AS33" s="173"/>
      <c r="AT33" s="173"/>
      <c r="AU33" s="173"/>
      <c r="AV33" s="173"/>
      <c r="AW33" s="173"/>
      <c r="AX33" s="173"/>
      <c r="AY33" s="173"/>
      <c r="AZ33" s="173"/>
      <c r="BA33" s="173" t="str">
        <f>'целевые ориентиры'!AV34</f>
        <v/>
      </c>
      <c r="BB33" s="173"/>
      <c r="BC33" s="173"/>
      <c r="BD33" s="175"/>
      <c r="BE33" s="173"/>
      <c r="BF33" s="173"/>
      <c r="BG33" s="173"/>
      <c r="BH33" s="173"/>
      <c r="BI33" s="173"/>
      <c r="BJ33" s="173"/>
      <c r="BK33" s="173"/>
      <c r="BL33" s="173"/>
      <c r="BM33" s="173"/>
      <c r="BN33" s="173"/>
      <c r="BO33" s="176"/>
      <c r="BP33" s="173" t="str">
        <f>'целевые ориентиры'!BJ34</f>
        <v/>
      </c>
      <c r="BQ33" s="173"/>
      <c r="BR33" s="173"/>
      <c r="BS33" s="173"/>
      <c r="BT33" s="173"/>
      <c r="BU33" s="173"/>
      <c r="BV33" s="173"/>
      <c r="BW33" s="173"/>
      <c r="BX33" s="173"/>
      <c r="BY33" s="173"/>
      <c r="BZ33" s="173"/>
      <c r="CA33" s="173"/>
      <c r="CB33" s="173"/>
      <c r="CC33" s="173"/>
      <c r="CD33" s="173"/>
      <c r="CE33" s="173"/>
      <c r="CF33" s="173" t="str">
        <f>'целевые ориентиры'!BX34</f>
        <v/>
      </c>
      <c r="CG33" s="173"/>
      <c r="CH33" s="173"/>
      <c r="CI33" s="173"/>
      <c r="CJ33" s="173"/>
      <c r="CK33" s="173"/>
      <c r="CL33" s="173"/>
      <c r="CM33" s="173"/>
      <c r="CN33" s="173"/>
      <c r="CO33" s="173"/>
      <c r="CP33" s="173"/>
      <c r="CQ33" s="173"/>
      <c r="CR33" s="173"/>
      <c r="CS33" s="173"/>
      <c r="CT33" s="173"/>
      <c r="CU33" s="173"/>
      <c r="CV33" s="173"/>
      <c r="CW33" s="173"/>
      <c r="CX33" s="173"/>
      <c r="CY33" s="173"/>
      <c r="CZ33" s="173"/>
      <c r="DA33" s="173"/>
      <c r="DB33" s="173"/>
      <c r="DC33" s="173"/>
      <c r="DD33" s="173"/>
      <c r="DE33" s="173"/>
      <c r="DF33" s="173"/>
      <c r="DG33" s="175"/>
      <c r="DH33" s="176"/>
      <c r="DI33" s="173" t="str">
        <f>'целевые ориентиры'!CZ34</f>
        <v/>
      </c>
      <c r="DK33" s="81"/>
      <c r="DL33" s="81"/>
      <c r="DM33" s="81"/>
      <c r="DN33" s="81"/>
      <c r="DO33" s="81"/>
      <c r="DP33" s="81"/>
      <c r="DQ33" s="81"/>
      <c r="DR33" s="81"/>
      <c r="DS33" s="81"/>
      <c r="DT33" s="81"/>
      <c r="DU33" s="81"/>
      <c r="DV33" s="81"/>
      <c r="DW33" s="81"/>
      <c r="DX33" s="81"/>
      <c r="DY33" s="81"/>
      <c r="DZ33" s="81"/>
      <c r="EA33" s="81"/>
      <c r="EB33" s="81"/>
      <c r="EC33" s="81"/>
      <c r="ED33" s="81"/>
      <c r="EE33" s="81"/>
      <c r="EF33" s="81"/>
      <c r="EG33" s="81"/>
      <c r="EH33" s="81"/>
      <c r="EI33" s="81"/>
      <c r="EJ33" s="81"/>
      <c r="EK33" s="81"/>
      <c r="EL33" s="81"/>
      <c r="EM33" s="81"/>
      <c r="EN33" s="81"/>
      <c r="EO33" s="81"/>
      <c r="EP33" s="81"/>
      <c r="EQ33" s="81"/>
      <c r="ER33" s="81"/>
      <c r="ES33" s="81"/>
      <c r="ET33" s="81"/>
    </row>
    <row r="34" spans="1:150" s="119" customFormat="1">
      <c r="A34" s="96">
        <f>список!A33</f>
        <v>32</v>
      </c>
      <c r="B34" s="163" t="str">
        <f>IF(список!B33="","",список!B33)</f>
        <v/>
      </c>
      <c r="C34" s="97">
        <f>IF(список!C33="","",список!C33)</f>
        <v>0</v>
      </c>
      <c r="D34" s="81"/>
      <c r="E34" s="81"/>
      <c r="F34" s="81"/>
      <c r="G34" s="81"/>
      <c r="H34" s="81"/>
      <c r="I34" s="81"/>
      <c r="J34" s="81"/>
      <c r="K34" s="81"/>
      <c r="L34" s="81"/>
      <c r="M34" s="81"/>
      <c r="N34" s="81"/>
      <c r="O34" s="81"/>
      <c r="P34" s="81"/>
      <c r="Q34" s="81"/>
      <c r="R34" s="134"/>
      <c r="S34" s="173" t="str">
        <f>'целевые ориентиры'!Q35</f>
        <v/>
      </c>
      <c r="T34" s="173"/>
      <c r="U34" s="173"/>
      <c r="V34" s="173"/>
      <c r="W34" s="173"/>
      <c r="X34" s="173"/>
      <c r="Y34" s="173"/>
      <c r="Z34" s="173"/>
      <c r="AA34" s="173"/>
      <c r="AB34" s="173"/>
      <c r="AC34" s="173"/>
      <c r="AD34" s="173"/>
      <c r="AE34" s="173" t="str">
        <f>'целевые ориентиры'!AB35</f>
        <v/>
      </c>
      <c r="AF34" s="173"/>
      <c r="AG34" s="173"/>
      <c r="AH34" s="173"/>
      <c r="AI34" s="173"/>
      <c r="AJ34" s="173"/>
      <c r="AK34" s="173"/>
      <c r="AL34" s="173"/>
      <c r="AM34" s="173"/>
      <c r="AN34" s="173"/>
      <c r="AO34" s="173"/>
      <c r="AP34" s="174"/>
      <c r="AQ34" s="173" t="str">
        <f>'целевые ориентиры'!AM35</f>
        <v/>
      </c>
      <c r="AR34" s="173"/>
      <c r="AS34" s="173"/>
      <c r="AT34" s="173"/>
      <c r="AU34" s="173"/>
      <c r="AV34" s="173"/>
      <c r="AW34" s="173"/>
      <c r="AX34" s="173"/>
      <c r="AY34" s="173"/>
      <c r="AZ34" s="173"/>
      <c r="BA34" s="173" t="str">
        <f>'целевые ориентиры'!AV35</f>
        <v/>
      </c>
      <c r="BB34" s="173"/>
      <c r="BC34" s="173"/>
      <c r="BD34" s="175"/>
      <c r="BE34" s="173"/>
      <c r="BF34" s="173"/>
      <c r="BG34" s="173"/>
      <c r="BH34" s="173"/>
      <c r="BI34" s="173"/>
      <c r="BJ34" s="173"/>
      <c r="BK34" s="173"/>
      <c r="BL34" s="173"/>
      <c r="BM34" s="173"/>
      <c r="BN34" s="173"/>
      <c r="BO34" s="176"/>
      <c r="BP34" s="173" t="str">
        <f>'целевые ориентиры'!BJ35</f>
        <v/>
      </c>
      <c r="BQ34" s="173"/>
      <c r="BR34" s="173"/>
      <c r="BS34" s="173"/>
      <c r="BT34" s="173"/>
      <c r="BU34" s="173"/>
      <c r="BV34" s="173"/>
      <c r="BW34" s="173"/>
      <c r="BX34" s="173"/>
      <c r="BY34" s="173"/>
      <c r="BZ34" s="173"/>
      <c r="CA34" s="173"/>
      <c r="CB34" s="173"/>
      <c r="CC34" s="173"/>
      <c r="CD34" s="173"/>
      <c r="CE34" s="173"/>
      <c r="CF34" s="173" t="str">
        <f>'целевые ориентиры'!BX35</f>
        <v/>
      </c>
      <c r="CG34" s="173"/>
      <c r="CH34" s="173"/>
      <c r="CI34" s="173"/>
      <c r="CJ34" s="173"/>
      <c r="CK34" s="173"/>
      <c r="CL34" s="173"/>
      <c r="CM34" s="173"/>
      <c r="CN34" s="173"/>
      <c r="CO34" s="173"/>
      <c r="CP34" s="173"/>
      <c r="CQ34" s="173"/>
      <c r="CR34" s="173"/>
      <c r="CS34" s="173"/>
      <c r="CT34" s="173"/>
      <c r="CU34" s="173"/>
      <c r="CV34" s="173"/>
      <c r="CW34" s="173"/>
      <c r="CX34" s="173"/>
      <c r="CY34" s="173"/>
      <c r="CZ34" s="173"/>
      <c r="DA34" s="173"/>
      <c r="DB34" s="173"/>
      <c r="DC34" s="173"/>
      <c r="DD34" s="173"/>
      <c r="DE34" s="173"/>
      <c r="DF34" s="173"/>
      <c r="DG34" s="175"/>
      <c r="DH34" s="176"/>
      <c r="DI34" s="173" t="str">
        <f>'целевые ориентиры'!CZ35</f>
        <v/>
      </c>
      <c r="DK34" s="81"/>
      <c r="DL34" s="81"/>
      <c r="DM34" s="81"/>
      <c r="DN34" s="81"/>
      <c r="DO34" s="81"/>
      <c r="DP34" s="81"/>
      <c r="DQ34" s="81"/>
      <c r="DR34" s="81"/>
      <c r="DS34" s="81"/>
      <c r="DT34" s="81"/>
      <c r="DU34" s="81"/>
      <c r="DV34" s="81"/>
      <c r="DW34" s="81"/>
      <c r="DX34" s="81"/>
      <c r="DY34" s="81"/>
      <c r="DZ34" s="81"/>
      <c r="EA34" s="81"/>
      <c r="EB34" s="81"/>
      <c r="EC34" s="81"/>
      <c r="ED34" s="81"/>
      <c r="EE34" s="81"/>
      <c r="EF34" s="81"/>
      <c r="EG34" s="81"/>
      <c r="EH34" s="81"/>
      <c r="EI34" s="81"/>
      <c r="EJ34" s="81"/>
      <c r="EK34" s="81"/>
      <c r="EL34" s="81"/>
      <c r="EM34" s="81"/>
      <c r="EN34" s="81"/>
      <c r="EO34" s="81"/>
      <c r="EP34" s="81"/>
      <c r="EQ34" s="81"/>
      <c r="ER34" s="81"/>
      <c r="ES34" s="81"/>
      <c r="ET34" s="81"/>
    </row>
    <row r="35" spans="1:150" s="119" customFormat="1">
      <c r="A35" s="96">
        <f>список!A34</f>
        <v>33</v>
      </c>
      <c r="B35" s="163" t="str">
        <f>IF(список!B34="","",список!B34)</f>
        <v/>
      </c>
      <c r="C35" s="97">
        <f>IF(список!C34="","",список!C34)</f>
        <v>0</v>
      </c>
      <c r="D35" s="81"/>
      <c r="E35" s="81"/>
      <c r="F35" s="81"/>
      <c r="G35" s="81"/>
      <c r="H35" s="81"/>
      <c r="I35" s="81"/>
      <c r="J35" s="81"/>
      <c r="K35" s="81"/>
      <c r="L35" s="81"/>
      <c r="M35" s="81"/>
      <c r="N35" s="81"/>
      <c r="O35" s="81"/>
      <c r="P35" s="81"/>
      <c r="Q35" s="81"/>
      <c r="R35" s="134"/>
      <c r="S35" s="173" t="str">
        <f>'целевые ориентиры'!Q36</f>
        <v/>
      </c>
      <c r="T35" s="173"/>
      <c r="U35" s="173"/>
      <c r="V35" s="173"/>
      <c r="W35" s="173"/>
      <c r="X35" s="173"/>
      <c r="Y35" s="173"/>
      <c r="Z35" s="173"/>
      <c r="AA35" s="173"/>
      <c r="AB35" s="173"/>
      <c r="AC35" s="173"/>
      <c r="AD35" s="173"/>
      <c r="AE35" s="173" t="str">
        <f>'целевые ориентиры'!AB36</f>
        <v/>
      </c>
      <c r="AF35" s="173"/>
      <c r="AG35" s="173"/>
      <c r="AH35" s="173"/>
      <c r="AI35" s="173"/>
      <c r="AJ35" s="173"/>
      <c r="AK35" s="173"/>
      <c r="AL35" s="173"/>
      <c r="AM35" s="173"/>
      <c r="AN35" s="173"/>
      <c r="AO35" s="173"/>
      <c r="AP35" s="174"/>
      <c r="AQ35" s="173" t="str">
        <f>'целевые ориентиры'!AM36</f>
        <v/>
      </c>
      <c r="AR35" s="173"/>
      <c r="AS35" s="173"/>
      <c r="AT35" s="173"/>
      <c r="AU35" s="173"/>
      <c r="AV35" s="173"/>
      <c r="AW35" s="173"/>
      <c r="AX35" s="173"/>
      <c r="AY35" s="173"/>
      <c r="AZ35" s="173"/>
      <c r="BA35" s="173" t="str">
        <f>'целевые ориентиры'!AV36</f>
        <v/>
      </c>
      <c r="BB35" s="173"/>
      <c r="BC35" s="173"/>
      <c r="BD35" s="175"/>
      <c r="BE35" s="173"/>
      <c r="BF35" s="173"/>
      <c r="BG35" s="173"/>
      <c r="BH35" s="173"/>
      <c r="BI35" s="173"/>
      <c r="BJ35" s="173"/>
      <c r="BK35" s="173"/>
      <c r="BL35" s="173"/>
      <c r="BM35" s="173"/>
      <c r="BN35" s="173"/>
      <c r="BO35" s="176"/>
      <c r="BP35" s="173" t="str">
        <f>'целевые ориентиры'!BJ36</f>
        <v/>
      </c>
      <c r="BQ35" s="173"/>
      <c r="BR35" s="173"/>
      <c r="BS35" s="173"/>
      <c r="BT35" s="173"/>
      <c r="BU35" s="173"/>
      <c r="BV35" s="173"/>
      <c r="BW35" s="173"/>
      <c r="BX35" s="173"/>
      <c r="BY35" s="173"/>
      <c r="BZ35" s="173"/>
      <c r="CA35" s="173"/>
      <c r="CB35" s="173"/>
      <c r="CC35" s="173"/>
      <c r="CD35" s="173"/>
      <c r="CE35" s="173"/>
      <c r="CF35" s="173" t="str">
        <f>'целевые ориентиры'!BX36</f>
        <v/>
      </c>
      <c r="CG35" s="173"/>
      <c r="CH35" s="173"/>
      <c r="CI35" s="173"/>
      <c r="CJ35" s="173"/>
      <c r="CK35" s="173"/>
      <c r="CL35" s="173"/>
      <c r="CM35" s="173"/>
      <c r="CN35" s="173"/>
      <c r="CO35" s="173"/>
      <c r="CP35" s="173"/>
      <c r="CQ35" s="173"/>
      <c r="CR35" s="173"/>
      <c r="CS35" s="173"/>
      <c r="CT35" s="173"/>
      <c r="CU35" s="173"/>
      <c r="CV35" s="173"/>
      <c r="CW35" s="173"/>
      <c r="CX35" s="173"/>
      <c r="CY35" s="173"/>
      <c r="CZ35" s="173"/>
      <c r="DA35" s="173"/>
      <c r="DB35" s="173"/>
      <c r="DC35" s="173"/>
      <c r="DD35" s="173"/>
      <c r="DE35" s="173"/>
      <c r="DF35" s="173"/>
      <c r="DG35" s="175"/>
      <c r="DH35" s="176"/>
      <c r="DI35" s="173" t="str">
        <f>'целевые ориентиры'!CZ36</f>
        <v/>
      </c>
      <c r="DK35" s="81"/>
      <c r="DL35" s="81"/>
      <c r="DM35" s="81"/>
      <c r="DN35" s="81"/>
      <c r="DO35" s="81"/>
      <c r="DP35" s="81"/>
      <c r="DQ35" s="81"/>
      <c r="DR35" s="81"/>
      <c r="DS35" s="81"/>
      <c r="DT35" s="81"/>
      <c r="DU35" s="81"/>
      <c r="DV35" s="81"/>
      <c r="DW35" s="81"/>
      <c r="DX35" s="81"/>
      <c r="DY35" s="81"/>
      <c r="DZ35" s="81"/>
      <c r="EA35" s="81"/>
      <c r="EB35" s="81"/>
      <c r="EC35" s="81"/>
      <c r="ED35" s="81"/>
      <c r="EE35" s="81"/>
      <c r="EF35" s="81"/>
      <c r="EG35" s="81"/>
      <c r="EH35" s="81"/>
      <c r="EI35" s="81"/>
      <c r="EJ35" s="81"/>
      <c r="EK35" s="81"/>
      <c r="EL35" s="81"/>
      <c r="EM35" s="81"/>
      <c r="EN35" s="81"/>
      <c r="EO35" s="81"/>
      <c r="EP35" s="81"/>
      <c r="EQ35" s="81"/>
      <c r="ER35" s="81"/>
      <c r="ES35" s="81"/>
      <c r="ET35" s="81"/>
    </row>
    <row r="36" spans="1:150" s="119" customFormat="1">
      <c r="A36" s="96">
        <f>список!A35</f>
        <v>34</v>
      </c>
      <c r="B36" s="163" t="str">
        <f>IF(список!B35="","",список!B35)</f>
        <v/>
      </c>
      <c r="C36" s="97">
        <f>IF(список!C35="","",список!C35)</f>
        <v>0</v>
      </c>
      <c r="D36" s="81"/>
      <c r="E36" s="81"/>
      <c r="F36" s="81"/>
      <c r="G36" s="81"/>
      <c r="H36" s="81"/>
      <c r="I36" s="81"/>
      <c r="J36" s="81"/>
      <c r="K36" s="81"/>
      <c r="L36" s="81"/>
      <c r="M36" s="81"/>
      <c r="N36" s="81"/>
      <c r="O36" s="81"/>
      <c r="P36" s="81"/>
      <c r="Q36" s="81"/>
      <c r="R36" s="134"/>
      <c r="S36" s="173" t="str">
        <f>'целевые ориентиры'!Q37</f>
        <v/>
      </c>
      <c r="T36" s="173"/>
      <c r="U36" s="173"/>
      <c r="V36" s="173"/>
      <c r="W36" s="173"/>
      <c r="X36" s="173"/>
      <c r="Y36" s="173"/>
      <c r="Z36" s="173"/>
      <c r="AA36" s="173"/>
      <c r="AB36" s="173"/>
      <c r="AC36" s="173"/>
      <c r="AD36" s="173"/>
      <c r="AE36" s="173" t="str">
        <f>'целевые ориентиры'!AB37</f>
        <v/>
      </c>
      <c r="AF36" s="173"/>
      <c r="AG36" s="173"/>
      <c r="AH36" s="173"/>
      <c r="AI36" s="173"/>
      <c r="AJ36" s="173"/>
      <c r="AK36" s="173"/>
      <c r="AL36" s="173"/>
      <c r="AM36" s="173"/>
      <c r="AN36" s="173"/>
      <c r="AO36" s="173"/>
      <c r="AP36" s="174"/>
      <c r="AQ36" s="173" t="str">
        <f>'целевые ориентиры'!AM37</f>
        <v/>
      </c>
      <c r="AR36" s="173"/>
      <c r="AS36" s="173"/>
      <c r="AT36" s="173"/>
      <c r="AU36" s="173"/>
      <c r="AV36" s="173"/>
      <c r="AW36" s="173"/>
      <c r="AX36" s="173"/>
      <c r="AY36" s="173"/>
      <c r="AZ36" s="173"/>
      <c r="BA36" s="173" t="str">
        <f>'целевые ориентиры'!AV37</f>
        <v/>
      </c>
      <c r="BB36" s="173"/>
      <c r="BC36" s="173"/>
      <c r="BD36" s="175"/>
      <c r="BE36" s="173"/>
      <c r="BF36" s="173"/>
      <c r="BG36" s="173"/>
      <c r="BH36" s="173"/>
      <c r="BI36" s="173"/>
      <c r="BJ36" s="173"/>
      <c r="BK36" s="173"/>
      <c r="BL36" s="173"/>
      <c r="BM36" s="173"/>
      <c r="BN36" s="173"/>
      <c r="BO36" s="176"/>
      <c r="BP36" s="173" t="str">
        <f>'целевые ориентиры'!BJ37</f>
        <v/>
      </c>
      <c r="BQ36" s="173"/>
      <c r="BR36" s="173"/>
      <c r="BS36" s="173"/>
      <c r="BT36" s="173"/>
      <c r="BU36" s="173"/>
      <c r="BV36" s="173"/>
      <c r="BW36" s="173"/>
      <c r="BX36" s="173"/>
      <c r="BY36" s="173"/>
      <c r="BZ36" s="173"/>
      <c r="CA36" s="173"/>
      <c r="CB36" s="173"/>
      <c r="CC36" s="173"/>
      <c r="CD36" s="173"/>
      <c r="CE36" s="173"/>
      <c r="CF36" s="173" t="str">
        <f>'целевые ориентиры'!BX37</f>
        <v/>
      </c>
      <c r="CG36" s="173"/>
      <c r="CH36" s="173"/>
      <c r="CI36" s="173"/>
      <c r="CJ36" s="173"/>
      <c r="CK36" s="173"/>
      <c r="CL36" s="173"/>
      <c r="CM36" s="173"/>
      <c r="CN36" s="173"/>
      <c r="CO36" s="173"/>
      <c r="CP36" s="173"/>
      <c r="CQ36" s="173"/>
      <c r="CR36" s="173"/>
      <c r="CS36" s="173"/>
      <c r="CT36" s="173"/>
      <c r="CU36" s="173"/>
      <c r="CV36" s="173"/>
      <c r="CW36" s="173"/>
      <c r="CX36" s="173"/>
      <c r="CY36" s="173"/>
      <c r="CZ36" s="173"/>
      <c r="DA36" s="173"/>
      <c r="DB36" s="173"/>
      <c r="DC36" s="173"/>
      <c r="DD36" s="173"/>
      <c r="DE36" s="173"/>
      <c r="DF36" s="173"/>
      <c r="DG36" s="175"/>
      <c r="DH36" s="176"/>
      <c r="DI36" s="173" t="str">
        <f>'целевые ориентиры'!CZ37</f>
        <v/>
      </c>
      <c r="DK36" s="81"/>
      <c r="DL36" s="81"/>
      <c r="DM36" s="81"/>
      <c r="DN36" s="81"/>
      <c r="DO36" s="81"/>
      <c r="DP36" s="81"/>
      <c r="DQ36" s="81"/>
      <c r="DR36" s="81"/>
      <c r="DS36" s="81"/>
      <c r="DT36" s="81"/>
      <c r="DU36" s="81"/>
      <c r="DV36" s="81"/>
      <c r="DW36" s="81"/>
      <c r="DX36" s="81"/>
      <c r="DY36" s="81"/>
      <c r="DZ36" s="81"/>
      <c r="EA36" s="81"/>
      <c r="EB36" s="81"/>
      <c r="EC36" s="81"/>
      <c r="ED36" s="81"/>
      <c r="EE36" s="81"/>
      <c r="EF36" s="81"/>
      <c r="EG36" s="81"/>
      <c r="EH36" s="81"/>
      <c r="EI36" s="81"/>
      <c r="EJ36" s="81"/>
      <c r="EK36" s="81"/>
      <c r="EL36" s="81"/>
      <c r="EM36" s="81"/>
      <c r="EN36" s="81"/>
      <c r="EO36" s="81"/>
      <c r="EP36" s="81"/>
      <c r="EQ36" s="81"/>
      <c r="ER36" s="81"/>
      <c r="ES36" s="81"/>
      <c r="ET36" s="81"/>
    </row>
    <row r="37" spans="1:150" s="119" customFormat="1">
      <c r="A37" s="96">
        <f>список!A36</f>
        <v>35</v>
      </c>
      <c r="B37" s="163" t="str">
        <f>IF(список!B36="","",список!B36)</f>
        <v/>
      </c>
      <c r="C37" s="97">
        <f>IF(список!C36="","",список!C36)</f>
        <v>0</v>
      </c>
      <c r="D37" s="81"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E37" s="81"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F37" s="81"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G37" s="81"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H37" s="81"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I37" s="81" t="str">
        <f>IF('Познавательное развитие'!J28="","",IF('Познавательное развитие'!J28=2,"сформирован",IF('Познавательное развитие'!J28=0,"не сформирован", "в стадии формирования")))</f>
        <v/>
      </c>
      <c r="J37" s="81" t="str">
        <f>IF('Познавательное развитие'!K28="","",IF('Познавательное развитие'!K28=2,"сформирован",IF('Познавательное развитие'!K28=0,"не сформирован", "в стадии формирования")))</f>
        <v/>
      </c>
      <c r="K37" s="81" t="str">
        <f>IF('Познавательное развитие'!N28="","",IF('Познавательное развитие'!N28=2,"сформирован",IF('Познавательное развитие'!N28=0,"не сформирован", "в стадии формирования")))</f>
        <v/>
      </c>
      <c r="L37" s="81" t="str">
        <f>IF('Познавательное развитие'!O28="","",IF('Познавательное развитие'!O28=2,"сформирован",IF('Познавательное развитие'!O28=0,"не сформирован", "в стадии формирования")))</f>
        <v/>
      </c>
      <c r="M37" s="81" t="str">
        <f>IF('Познавательное развитие'!U28="","",IF('Познавательное развитие'!U28=2,"сформирован",IF('Познавательное развитие'!U28=0,"не сформирован", "в стадии формирования")))</f>
        <v/>
      </c>
      <c r="N37" s="81" t="str">
        <f>IF('Речевое развитие'!G27="","",IF('Речевое развитие'!G27=2,"сформирован",IF('Речевое развитие'!G27=0,"не сформирован", "в стадии формирования")))</f>
        <v/>
      </c>
      <c r="O37" s="81"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P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7" s="134"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разв'!D28="","",IF('Художественно-эстетическое разв'!#REF!="","",IF('Художественно-эстетическое разв'!#REF!="","",('Социально-коммуникативное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разв'!D28+'Художественно-эстетическое разв'!#REF!+'Художественно-эстетическое разв'!#REF!)/14))))))))))))))</f>
        <v/>
      </c>
      <c r="S37" s="173" t="str">
        <f>'целевые ориентиры'!Q38</f>
        <v/>
      </c>
      <c r="T37" s="173"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7" s="173"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V37" s="173"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W37" s="173"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X37" s="173"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Y37" s="173"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Z3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7" s="173"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AB37" s="173" t="str">
        <f>IF('Познавательное развитие'!T28="","",IF('Познавательное развитие'!T28=2,"сформирован",IF('Познавательное развитие'!T28=0,"не сформирован", "в стадии формирования")))</f>
        <v/>
      </c>
      <c r="AC37" s="173" t="str">
        <f>IF('Речевое развитие'!G27="","",IF('Речевое развитие'!G27=2,"сформирован",IF('Речевое развитие'!G27=0,"не сформирован", "в стадии формирования")))</f>
        <v/>
      </c>
      <c r="AD37" s="173"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разви'!#REF!="","",IF('Социально-коммуникативное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разви'!#REF!+'Социально-коммуникативное разви'!U28+'Познавательное развитие'!T28+'Речевое развитие'!G27)/10))))))))))</f>
        <v/>
      </c>
      <c r="AE37" s="173" t="str">
        <f>'целевые ориентиры'!AB38</f>
        <v/>
      </c>
      <c r="AF37" s="173" t="str">
        <f>IF('Социально-коммуникативное разви'!P28="","",IF('Социально-коммуникативное разви'!P28=2,"сформирован",IF('Социально-коммуникативное разви'!P28=0,"не сформирован", "в стадии формирования")))</f>
        <v/>
      </c>
      <c r="AG37" s="173" t="str">
        <f>IF('Познавательное развитие'!P28="","",IF('Познавательное развитие'!P28=2,"сформирован",IF('Познавательное развитие'!P28=0,"не сформирован", "в стадии формирования")))</f>
        <v/>
      </c>
      <c r="AH37" s="173" t="str">
        <f>IF('Речевое развитие'!F27="","",IF('Речевое развитие'!F27=2,"сформирован",IF('Речевое развитие'!GG27=0,"не сформирован", "в стадии формирования")))</f>
        <v/>
      </c>
      <c r="AI37" s="173" t="str">
        <f>IF('Речевое развитие'!G27="","",IF('Речевое развитие'!G27=2,"сформирован",IF('Речевое развитие'!GH27=0,"не сформирован", "в стадии формирования")))</f>
        <v/>
      </c>
      <c r="AJ37" s="173" t="str">
        <f>IF('Речевое развитие'!M27="","",IF('Речевое развитие'!M27=2,"сформирован",IF('Речевое развитие'!M27=0,"не сформирован", "в стадии формирования")))</f>
        <v/>
      </c>
      <c r="AK37" s="173" t="str">
        <f>IF('Речевое развитие'!N27="","",IF('Речевое развитие'!N27=2,"сформирован",IF('Речевое развитие'!N27=0,"не сформирован", "в стадии формирования")))</f>
        <v/>
      </c>
      <c r="AL37" s="173" t="str">
        <f>IF('Художественно-эстетическое разв'!E28="","",IF('Художественно-эстетическое разв'!E28=2,"сформирован",IF('Художественно-эстетическое разв'!E28=0,"не сформирован", "в стадии формирования")))</f>
        <v/>
      </c>
      <c r="AM37" s="173"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AN3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7" s="173" t="str">
        <f>IF('Художественно-эстетическое разв'!AB28="","",IF('Художественно-эстетическое разв'!AB28=2,"сформирован",IF('Художественно-эстетическое разв'!AB28=0,"не сформирован", "в стадии формирования")))</f>
        <v/>
      </c>
      <c r="AP37" s="174"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разв'!#REF!="","",IF('Художественно-эстетическое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разв'!#REF!+'Художественно-эстетическое разв'!AB28)/10))))))))))</f>
        <v/>
      </c>
      <c r="AQ37" s="173" t="str">
        <f>'целевые ориентиры'!AM38</f>
        <v/>
      </c>
      <c r="AR37" s="173" t="str">
        <f>'Речевое развитие'!I27</f>
        <v/>
      </c>
      <c r="AS37" s="173" t="str">
        <f>IF('Речевое развитие'!D27="","",IF('Речевое развитие'!D27=2,"сформирован",IF('Речевое развитие'!D27=0,"не сформирован", "в стадии формирования")))</f>
        <v/>
      </c>
      <c r="AT37" s="173" t="e">
        <f>IF('Речевое развитие'!#REF!="","",IF('Речевое развитие'!#REF!=2,"сформирован",IF('Речевое развитие'!#REF!=0,"не сформирован", "в стадии формирования")))</f>
        <v>#REF!</v>
      </c>
      <c r="AU37" s="173" t="str">
        <f>IF('Речевое развитие'!E27="","",IF('Речевое развитие'!E27=2,"сформирован",IF('Речевое развитие'!E27=0,"не сформирован", "в стадии формирования")))</f>
        <v/>
      </c>
      <c r="AV37" s="173" t="str">
        <f>IF('Речевое развитие'!F27="","",IF('Речевое развитие'!F27=2,"сформирован",IF('Речевое развитие'!F27=0,"не сформирован", "в стадии формирования")))</f>
        <v/>
      </c>
      <c r="AW37" s="173" t="str">
        <f>IF('Речевое развитие'!G27="","",IF('Речевое развитие'!G27=2,"сформирован",IF('Речевое развитие'!G27=0,"не сформирован", "в стадии формирования")))</f>
        <v/>
      </c>
      <c r="AX37" s="173"/>
      <c r="AY37" s="173" t="str">
        <f>IF('Речевое развитие'!M27="","",IF('Речевое развитие'!M27=2,"сформирован",IF('Речевое развитие'!M27=0,"не сформирован", "в стадии формирования")))</f>
        <v/>
      </c>
      <c r="AZ37" s="173" t="str">
        <f>IF('Познавательное развитие'!V28="","",IF('Речевое развитие'!D27="","",IF('Речевое развитие'!#REF!="","",IF('Речевое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развитие'!#REF!+'Речевое развитие'!E27+'Речевое развитие'!F27+'Речевое развитие'!G27+'Речевое развитие'!J27+'Речевое развитие'!M27)/8))))))))</f>
        <v/>
      </c>
      <c r="BA37" s="173" t="str">
        <f>'целевые ориентиры'!AV38</f>
        <v/>
      </c>
      <c r="BB37" s="173"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BC37" s="173" t="str">
        <f>IF('Художественно-эстетическое разв'!N28="","",IF('Художественно-эстетическое разв'!N28=2,"сформирован",IF('Художественно-эстетическое разв'!N28=0,"не сформирован", "в стадии формирования")))</f>
        <v/>
      </c>
      <c r="BD37" s="175" t="str">
        <f>IF('Художественно-эстетическое разв'!V28="","",IF('Художественно-эстетическое разв'!V28=2,"сформирован",IF('Художественно-эстетическое разв'!V28=0,"не сформирован", "в стадии формирования")))</f>
        <v/>
      </c>
      <c r="BE37" s="173" t="str">
        <f>IF('Физическое развитие'!D27="","",IF('Физическое развитие'!D27=2,"сформирован",IF('Физическое развитие'!D27=0,"не сформирован", "в стадии формирования")))</f>
        <v/>
      </c>
      <c r="BF37" s="173" t="str">
        <f>IF('Физическое развитие'!E27="","",IF('Физическое развитие'!E27=2,"сформирован",IF('Физическое развитие'!E27=0,"не сформирован", "в стадии формирования")))</f>
        <v/>
      </c>
      <c r="BG37" s="173" t="str">
        <f>IF('Физическое развитие'!F27="","",IF('Физическое развитие'!F27=2,"сформирован",IF('Физическое развитие'!F27=0,"не сформирован", "в стадии формирования")))</f>
        <v/>
      </c>
      <c r="BH37" s="173" t="str">
        <f>IF('Физическое развитие'!G27="","",IF('Физическое развитие'!G27=2,"сформирован",IF('Физическое развитие'!G27=0,"не сформирован", "в стадии формирования")))</f>
        <v/>
      </c>
      <c r="BI37" s="173" t="str">
        <f>IF('Физическое развитие'!H27="","",IF('Физическое развитие'!H27=2,"сформирован",IF('Физическое развитие'!H27=0,"не сформирован", "в стадии формирования")))</f>
        <v/>
      </c>
      <c r="BJ37" s="173" t="e">
        <f>IF('Физическое развитие'!#REF!="","",IF('Физическое развитие'!#REF!=2,"сформирован",IF('Физическое развитие'!#REF!=0,"не сформирован", "в стадии формирования")))</f>
        <v>#REF!</v>
      </c>
      <c r="BK37" s="173" t="str">
        <f>IF('Физическое развитие'!I27="","",IF('Физическое развитие'!I27=2,"сформирован",IF('Физическое развитие'!I27=0,"не сформирован", "в стадии формирования")))</f>
        <v/>
      </c>
      <c r="BL37" s="173" t="str">
        <f>IF('Физическое развитие'!J27="","",IF('Физическое развитие'!J27=2,"сформирован",IF('Физическое развитие'!J27=0,"не сформирован", "в стадии формирования")))</f>
        <v/>
      </c>
      <c r="BM37" s="173" t="str">
        <f>IF('Физическое развитие'!K27="","",IF('Физическое развитие'!K27=2,"сформирован",IF('Физическое развитие'!K27=0,"не сформирован", "в стадии формирования")))</f>
        <v/>
      </c>
      <c r="BN37" s="173" t="str">
        <f>IF('Физическое развитие'!M27="","",IF('Физическое развитие'!M27=2,"сформирован",IF('Физическое развитие'!M27=0,"не сформирован", "в стадии формирования")))</f>
        <v/>
      </c>
      <c r="BO37" s="176"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развитие'!#REF!="","",IF('Физическое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развитие'!#REF!+'Физическое развитие'!I27+'Физическое развитие'!J27+'Физическое развитие'!K27+'Физическое развитие'!M27)/13)))))))))))))</f>
        <v/>
      </c>
      <c r="BP37" s="173" t="str">
        <f>'целевые ориентиры'!BJ38</f>
        <v/>
      </c>
      <c r="BQ37" s="173"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BR37" s="173"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BS37" s="173"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BT37" s="173"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BU37" s="173"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BV37" s="173"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BW3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7" s="173"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BY37" s="173"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BZ37" s="173" t="str">
        <f>IF('Физическое развитие'!L27="","",IF('Физическое развитие'!L27=2,"сформирован",IF('Физическое развитие'!L27=0,"не сформирован", "в стадии формирования")))</f>
        <v/>
      </c>
      <c r="CA37" s="173" t="str">
        <f>IF('Физическое развитие'!P27="","",IF('Физическое развитие'!P27=2,"сформирован",IF('Физическое развитие'!P27=0,"не сформирован", "в стадии формирования")))</f>
        <v/>
      </c>
      <c r="CB37" s="173" t="e">
        <f>IF('Физическое развитие'!#REF!="","",IF('Физическое развитие'!#REF!=2,"сформирован",IF('Физическое развитие'!#REF!=0,"не сформирован", "в стадии формирования")))</f>
        <v>#REF!</v>
      </c>
      <c r="CC37" s="173" t="str">
        <f>IF('Физическое развитие'!Q27="","",IF('Физическое развитие'!Q27=2,"сформирован",IF('Физическое развитие'!Q27=0,"не сформирован", "в стадии формирования")))</f>
        <v/>
      </c>
      <c r="CD37" s="173" t="str">
        <f>IF('Физическое развитие'!R27="","",IF('Физическое развитие'!R27=2,"сформирован",IF('Физическое развитие'!R27=0,"не сформирован", "в стадии формирования")))</f>
        <v/>
      </c>
      <c r="CE37" s="173"/>
      <c r="CF37" s="173" t="str">
        <f>'целевые ориентиры'!BX38</f>
        <v/>
      </c>
      <c r="CG37" s="173"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CH37" s="173"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CI37" s="173"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CJ37" s="173"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CK37" s="173" t="str">
        <f>IF('Социально-коммуникативное разви'!AB28="","",IF('Социально-коммуникативное разви'!AB28=2,"сформирован",IF('Социально-коммуникативное разви'!AB28=0,"не сформирован", "в стадии формирования")))</f>
        <v/>
      </c>
      <c r="CL37" s="173" t="str">
        <f>IF('Социально-коммуникативное разви'!AC28="","",IF('Социально-коммуникативное разви'!AC28=2,"сформирован",IF('Социально-коммуникативное разви'!AC28=0,"не сформирован", "в стадии формирования")))</f>
        <v/>
      </c>
      <c r="CM37" s="173"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CN37" s="173" t="str">
        <f>IF('Социально-коммуникативное разви'!AE28="","",IF('Социально-коммуникативное разви'!AE28=2,"сформирован",IF('Социально-коммуникативное разви'!AE28=0,"не сформирован", "в стадии формирования")))</f>
        <v/>
      </c>
      <c r="CO37" s="173" t="str">
        <f>IF('Познавательное развитие'!D28="","",IF('Познавательное развитие'!D28=2,"сформирован",IF('Познавательное развитие'!D28=0,"не сформирован", "в стадии формирования")))</f>
        <v/>
      </c>
      <c r="CP37" s="173" t="str">
        <f>IF('Познавательное развитие'!E28="","",IF('Познавательное развитие'!E28=2,"сформирован",IF('Познавательное развитие'!E28=0,"не сформирован", "в стадии формирования")))</f>
        <v/>
      </c>
      <c r="CQ37" s="173" t="str">
        <f>IF('Познавательное развитие'!F28="","",IF('Познавательное развитие'!F28=2,"сформирован",IF('Познавательное развитие'!F28=0,"не сформирован", "в стадии формирования")))</f>
        <v/>
      </c>
      <c r="CR37" s="173" t="str">
        <f>IF('Познавательное развитие'!I28="","",IF('Познавательное развитие'!I28=2,"сформирован",IF('Познавательное развитие'!I28=0,"не сформирован", "в стадии формирования")))</f>
        <v/>
      </c>
      <c r="CS37" s="173" t="str">
        <f>IF('Познавательное развитие'!K28="","",IF('Познавательное развитие'!K28=2,"сформирован",IF('Познавательное развитие'!K28=0,"не сформирован", "в стадии формирования")))</f>
        <v/>
      </c>
      <c r="CT37" s="173" t="str">
        <f>IF('Познавательное развитие'!S28="","",IF('Познавательное развитие'!S28=2,"сформирован",IF('Познавательное развитие'!S28=0,"не сформирован", "в стадии формирования")))</f>
        <v/>
      </c>
      <c r="CU37" s="173" t="str">
        <f>IF('Познавательное развитие'!U28="","",IF('Познавательное развитие'!U28=2,"сформирован",IF('Познавательное развитие'!U28=0,"не сформирован", "в стадии формирования")))</f>
        <v/>
      </c>
      <c r="CV37" s="173" t="e">
        <f>IF('Познавательное развитие'!#REF!="","",IF('Познавательное развитие'!#REF!=2,"сформирован",IF('Познавательное развитие'!#REF!=0,"не сформирован", "в стадии формирования")))</f>
        <v>#REF!</v>
      </c>
      <c r="CW37" s="173" t="str">
        <f>IF('Познавательное развитие'!Y28="","",IF('Познавательное развитие'!Y28=2,"сформирован",IF('Познавательное развитие'!Y28=0,"не сформирован", "в стадии формирования")))</f>
        <v/>
      </c>
      <c r="CX37" s="173" t="str">
        <f>IF('Познавательное развитие'!Z28="","",IF('Познавательное развитие'!Z28=2,"сформирован",IF('Познавательное развитие'!Z28=0,"не сформирован", "в стадии формирования")))</f>
        <v/>
      </c>
      <c r="CY37" s="173" t="str">
        <f>IF('Познавательное развитие'!AA28="","",IF('Познавательное развитие'!AA28=2,"сформирован",IF('Познавательное развитие'!AA28=0,"не сформирован", "в стадии формирования")))</f>
        <v/>
      </c>
      <c r="CZ37" s="173" t="str">
        <f>IF('Познавательное развитие'!AB28="","",IF('Познавательное развитие'!AB28=2,"сформирован",IF('Познавательное развитие'!AB28=0,"не сформирован", "в стадии формирования")))</f>
        <v/>
      </c>
      <c r="DA37" s="173" t="str">
        <f>IF('Познавательное развитие'!AC28="","",IF('Познавательное развитие'!AC28=2,"сформирован",IF('Познавательное развитие'!AC28=0,"не сформирован", "в стадии формирования")))</f>
        <v/>
      </c>
      <c r="DB37" s="173" t="str">
        <f>IF('Познавательное развитие'!AD28="","",IF('Познавательное развитие'!AD28=2,"сформирован",IF('Познавательное развитие'!AD28=0,"не сформирован", "в стадии формирования")))</f>
        <v/>
      </c>
      <c r="DC37" s="173" t="str">
        <f>IF('Познавательное развитие'!AE28="","",IF('Познавательное развитие'!AE28=2,"сформирован",IF('Познавательное развитие'!AE28=0,"не сформирован", "в стадии формирования")))</f>
        <v/>
      </c>
      <c r="DD37" s="173" t="str">
        <f>IF('Речевое развитие'!J27="","",IF('Речевое развитие'!J27=2,"сформирован",IF('Речевое развитие'!J27=0,"не сформирован", "в стадии формирования")))</f>
        <v/>
      </c>
      <c r="DE37" s="173" t="str">
        <f>IF('Речевое развитие'!K27="","",IF('Речевое развитие'!K27=2,"сформирован",IF('Речевое развитие'!K27=0,"не сформирован", "в стадии формирования")))</f>
        <v/>
      </c>
      <c r="DF37" s="173" t="str">
        <f>IF('Речевое развитие'!L27="","",IF('Речевое развитие'!L27=2,"сформирован",IF('Речевое развитие'!L27=0,"не сформирован", "в стадии формирования")))</f>
        <v/>
      </c>
      <c r="DG37" s="175" t="str">
        <f>IF('Художественно-эстетическое разв'!AA28="","",IF('Художественно-эстетическое разв'!AA28=2,"сформирован",IF('Художественно-эстетическое разв'!AA28=0,"не сформирован", "в стадии формирования")))</f>
        <v/>
      </c>
      <c r="DH37" s="176"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развитие'!#REF!="","",IF('Познавательное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развитие'!#REF!+'Познавательное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разв'!AA28)/27)))))))))))))))))))))))))))</f>
        <v/>
      </c>
      <c r="DI37" s="173" t="str">
        <f>'целевые ориентиры'!CZ38</f>
        <v/>
      </c>
      <c r="DK37" s="81"/>
      <c r="DL37" s="81"/>
      <c r="DM37" s="81"/>
      <c r="DN37" s="81"/>
      <c r="DO37" s="81"/>
      <c r="DP37" s="81"/>
      <c r="DQ37" s="81"/>
      <c r="DR37" s="81"/>
      <c r="DS37" s="81"/>
      <c r="DT37" s="81"/>
      <c r="DU37" s="81"/>
      <c r="DV37" s="81"/>
      <c r="DW37" s="81"/>
      <c r="DX37" s="81"/>
      <c r="DY37" s="81"/>
      <c r="DZ37" s="81"/>
      <c r="EA37" s="81"/>
      <c r="EB37" s="81"/>
      <c r="EC37" s="81"/>
      <c r="ED37" s="81"/>
      <c r="EE37" s="81"/>
      <c r="EF37" s="81"/>
      <c r="EG37" s="81"/>
      <c r="EH37" s="81"/>
      <c r="EI37" s="81"/>
      <c r="EJ37" s="81"/>
      <c r="EK37" s="81"/>
      <c r="EL37" s="81"/>
      <c r="EM37" s="81"/>
      <c r="EN37" s="81"/>
      <c r="EO37" s="81"/>
      <c r="EP37" s="81"/>
      <c r="EQ37" s="81"/>
      <c r="ER37" s="81"/>
      <c r="ES37" s="81"/>
      <c r="ET37" s="81"/>
    </row>
    <row r="38" spans="1:150" s="119" customFormat="1" hidden="1">
      <c r="A38" s="96">
        <f>список!A26</f>
        <v>25</v>
      </c>
      <c r="B38" s="163" t="str">
        <f>IF(список!B26="","",список!B26)</f>
        <v/>
      </c>
      <c r="C38" s="97">
        <f>IF(список!C26="","",список!C26)</f>
        <v>0</v>
      </c>
      <c r="D38" s="81"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E38" s="81"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F38" s="81"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G38" s="81"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H38" s="81"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I38" s="81" t="str">
        <f>IF('Познавательное развитие'!J29="","",IF('Познавательное развитие'!J29=2,"сформирован",IF('Познавательное развитие'!J29=0,"не сформирован", "в стадии формирования")))</f>
        <v/>
      </c>
      <c r="J38" s="81" t="str">
        <f>IF('Познавательное развитие'!K29="","",IF('Познавательное развитие'!K29=2,"сформирован",IF('Познавательное развитие'!K29=0,"не сформирован", "в стадии формирования")))</f>
        <v/>
      </c>
      <c r="K38" s="81" t="str">
        <f>IF('Познавательное развитие'!N29="","",IF('Познавательное развитие'!N29=2,"сформирован",IF('Познавательное развитие'!N29=0,"не сформирован", "в стадии формирования")))</f>
        <v/>
      </c>
      <c r="L38" s="81" t="str">
        <f>IF('Познавательное развитие'!O29="","",IF('Познавательное развитие'!O29=2,"сформирован",IF('Познавательное развитие'!O29=0,"не сформирован", "в стадии формирования")))</f>
        <v/>
      </c>
      <c r="M38" s="81" t="str">
        <f>IF('Познавательное развитие'!U29="","",IF('Познавательное развитие'!U29=2,"сформирован",IF('Познавательное развитие'!U29=0,"не сформирован", "в стадии формирования")))</f>
        <v/>
      </c>
      <c r="N38" s="81" t="str">
        <f>IF('Речевое развитие'!G28="","",IF('Речевое развитие'!G28=2,"сформирован",IF('Речевое развитие'!G28=0,"не сформирован", "в стадии формирования")))</f>
        <v/>
      </c>
      <c r="O38" s="81"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P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8" s="134"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разв'!D29="","",IF('Художественно-эстетическое разв'!#REF!="","",IF('Художественно-эстетическое разв'!#REF!="","",('Социально-коммуникативное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разв'!D29+'Художественно-эстетическое разв'!#REF!+'Художественно-эстетическое разв'!#REF!)/14))))))))))))))</f>
        <v/>
      </c>
      <c r="S38" s="173" t="str">
        <f>'целевые ориентиры'!Q28</f>
        <v/>
      </c>
      <c r="T38" s="173"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3"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V38" s="173"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W38" s="173"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X38" s="173"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Y38" s="173"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Z3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8" s="173"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AB38" s="173" t="str">
        <f>IF('Познавательное развитие'!T29="","",IF('Познавательное развитие'!T29=2,"сформирован",IF('Познавательное развитие'!T29=0,"не сформирован", "в стадии формирования")))</f>
        <v/>
      </c>
      <c r="AC38" s="173" t="str">
        <f>IF('Речевое развитие'!G28="","",IF('Речевое развитие'!G28=2,"сформирован",IF('Речевое развитие'!G28=0,"не сформирован", "в стадии формирования")))</f>
        <v/>
      </c>
      <c r="AD38" s="173"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разви'!#REF!="","",IF('Социально-коммуникативное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разви'!#REF!+'Социально-коммуникативное разви'!U29+'Познавательное развитие'!T29+'Речевое развитие'!G28)/10))))))))))</f>
        <v/>
      </c>
      <c r="AE38" s="173" t="str">
        <f>'целевые ориентиры'!AB39</f>
        <v/>
      </c>
      <c r="AF38" s="173" t="str">
        <f>IF('Социально-коммуникативное разви'!P29="","",IF('Социально-коммуникативное разви'!P29=2,"сформирован",IF('Социально-коммуникативное разви'!P29=0,"не сформирован", "в стадии формирования")))</f>
        <v/>
      </c>
      <c r="AG38" s="173" t="str">
        <f>IF('Познавательное развитие'!P29="","",IF('Познавательное развитие'!P29=2,"сформирован",IF('Познавательное развитие'!P29=0,"не сформирован", "в стадии формирования")))</f>
        <v/>
      </c>
      <c r="AH38" s="173" t="str">
        <f>IF('Речевое развитие'!F28="","",IF('Речевое развитие'!F28=2,"сформирован",IF('Речевое развитие'!GG28=0,"не сформирован", "в стадии формирования")))</f>
        <v/>
      </c>
      <c r="AI38" s="173" t="str">
        <f>IF('Речевое развитие'!G28="","",IF('Речевое развитие'!G28=2,"сформирован",IF('Речевое развитие'!GH28=0,"не сформирован", "в стадии формирования")))</f>
        <v/>
      </c>
      <c r="AJ38" s="173" t="str">
        <f>IF('Речевое развитие'!M28="","",IF('Речевое развитие'!M28=2,"сформирован",IF('Речевое развитие'!M28=0,"не сформирован", "в стадии формирования")))</f>
        <v/>
      </c>
      <c r="AK38" s="173" t="str">
        <f>IF('Речевое развитие'!N28="","",IF('Речевое развитие'!N28=2,"сформирован",IF('Речевое развитие'!N28=0,"не сформирован", "в стадии формирования")))</f>
        <v/>
      </c>
      <c r="AL38" s="173" t="str">
        <f>IF('Художественно-эстетическое разв'!E29="","",IF('Художественно-эстетическое разв'!E29=2,"сформирован",IF('Художественно-эстетическое разв'!E29=0,"не сформирован", "в стадии формирования")))</f>
        <v/>
      </c>
      <c r="AM38" s="173" t="str">
        <f>IF('Художественно-эстетическое разв'!H29="","",IF('Художественно-эстетическое разв'!H29=2,"сформирован",IF('Художественно-эстетическое разв'!H29=0,"не сформирован", "в стадии формирования")))</f>
        <v/>
      </c>
      <c r="AN3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8" s="173" t="str">
        <f>IF('Художественно-эстетическое разв'!AB29="","",IF('Художественно-эстетическое разв'!AB29=2,"сформирован",IF('Художественно-эстетическое разв'!AB29=0,"не сформирован", "в стадии формирования")))</f>
        <v/>
      </c>
      <c r="AP38" s="174"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разв'!#REF!="","",IF('Художественно-эстетическое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разв'!#REF!+'Художественно-эстетическое разв'!AB29)/10))))))))))</f>
        <v/>
      </c>
      <c r="AQ38" s="173" t="str">
        <f>'целевые ориентиры'!AM39</f>
        <v/>
      </c>
      <c r="AR38" s="173" t="str">
        <f>'Речевое развитие'!I28</f>
        <v/>
      </c>
      <c r="AS38" s="173" t="str">
        <f>IF('Речевое развитие'!D28="","",IF('Речевое развитие'!D28=2,"сформирован",IF('Речевое развитие'!D28=0,"не сформирован", "в стадии формирования")))</f>
        <v/>
      </c>
      <c r="AT38" s="173" t="e">
        <f>IF('Речевое развитие'!#REF!="","",IF('Речевое развитие'!#REF!=2,"сформирован",IF('Речевое развитие'!#REF!=0,"не сформирован", "в стадии формирования")))</f>
        <v>#REF!</v>
      </c>
      <c r="AU38" s="173" t="str">
        <f>IF('Речевое развитие'!E28="","",IF('Речевое развитие'!E28=2,"сформирован",IF('Речевое развитие'!E28=0,"не сформирован", "в стадии формирования")))</f>
        <v/>
      </c>
      <c r="AV38" s="173" t="str">
        <f>IF('Речевое развитие'!F28="","",IF('Речевое развитие'!F28=2,"сформирован",IF('Речевое развитие'!F28=0,"не сформирован", "в стадии формирования")))</f>
        <v/>
      </c>
      <c r="AW38" s="173" t="str">
        <f>IF('Речевое развитие'!G28="","",IF('Речевое развитие'!G28=2,"сформирован",IF('Речевое развитие'!G28=0,"не сформирован", "в стадии формирования")))</f>
        <v/>
      </c>
      <c r="AX38" s="173"/>
      <c r="AY38" s="173" t="str">
        <f>IF('Речевое развитие'!M28="","",IF('Речевое развитие'!M28=2,"сформирован",IF('Речевое развитие'!M28=0,"не сформирован", "в стадии формирования")))</f>
        <v/>
      </c>
      <c r="AZ38" s="173" t="str">
        <f>IF('Познавательное развитие'!V29="","",IF('Речевое развитие'!D28="","",IF('Речевое развитие'!#REF!="","",IF('Речевое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развитие'!#REF!+'Речевое развитие'!E28+'Речевое развитие'!F28+'Речевое развитие'!G28+'Речевое развитие'!J28+'Речевое развитие'!M28)/8))))))))</f>
        <v/>
      </c>
      <c r="BA38" s="173" t="str">
        <f>'целевые ориентиры'!AV28</f>
        <v/>
      </c>
      <c r="BB38" s="173"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BC38" s="173" t="str">
        <f>IF('Художественно-эстетическое разв'!N29="","",IF('Художественно-эстетическое разв'!N29=2,"сформирован",IF('Художественно-эстетическое разв'!N29=0,"не сформирован", "в стадии формирования")))</f>
        <v/>
      </c>
      <c r="BD38" s="175" t="str">
        <f>IF('Художественно-эстетическое разв'!V29="","",IF('Художественно-эстетическое разв'!V29=2,"сформирован",IF('Художественно-эстетическое разв'!V29=0,"не сформирован", "в стадии формирования")))</f>
        <v/>
      </c>
      <c r="BE38" s="173" t="str">
        <f>IF('Физическое развитие'!D28="","",IF('Физическое развитие'!D28=2,"сформирован",IF('Физическое развитие'!D28=0,"не сформирован", "в стадии формирования")))</f>
        <v/>
      </c>
      <c r="BF38" s="173" t="str">
        <f>IF('Физическое развитие'!E28="","",IF('Физическое развитие'!E28=2,"сформирован",IF('Физическое развитие'!E28=0,"не сформирован", "в стадии формирования")))</f>
        <v/>
      </c>
      <c r="BG38" s="173" t="str">
        <f>IF('Физическое развитие'!F28="","",IF('Физическое развитие'!F28=2,"сформирован",IF('Физическое развитие'!F28=0,"не сформирован", "в стадии формирования")))</f>
        <v/>
      </c>
      <c r="BH38" s="173" t="str">
        <f>IF('Физическое развитие'!G28="","",IF('Физическое развитие'!G28=2,"сформирован",IF('Физическое развитие'!G28=0,"не сформирован", "в стадии формирования")))</f>
        <v/>
      </c>
      <c r="BI38" s="173" t="str">
        <f>IF('Физическое развитие'!H28="","",IF('Физическое развитие'!H28=2,"сформирован",IF('Физическое развитие'!H28=0,"не сформирован", "в стадии формирования")))</f>
        <v/>
      </c>
      <c r="BJ38" s="173" t="e">
        <f>IF('Физическое развитие'!#REF!="","",IF('Физическое развитие'!#REF!=2,"сформирован",IF('Физическое развитие'!#REF!=0,"не сформирован", "в стадии формирования")))</f>
        <v>#REF!</v>
      </c>
      <c r="BK38" s="173" t="str">
        <f>IF('Физическое развитие'!I28="","",IF('Физическое развитие'!I28=2,"сформирован",IF('Физическое развитие'!I28=0,"не сформирован", "в стадии формирования")))</f>
        <v/>
      </c>
      <c r="BL38" s="173" t="str">
        <f>IF('Физическое развитие'!J28="","",IF('Физическое развитие'!J28=2,"сформирован",IF('Физическое развитие'!J28=0,"не сформирован", "в стадии формирования")))</f>
        <v/>
      </c>
      <c r="BM38" s="173" t="str">
        <f>IF('Физическое развитие'!K28="","",IF('Физическое развитие'!K28=2,"сформирован",IF('Физическое развитие'!K28=0,"не сформирован", "в стадии формирования")))</f>
        <v/>
      </c>
      <c r="BN38" s="173" t="str">
        <f>IF('Физическое развитие'!M28="","",IF('Физическое развитие'!M28=2,"сформирован",IF('Физическое развитие'!M28=0,"не сформирован", "в стадии формирования")))</f>
        <v/>
      </c>
      <c r="BO38" s="176"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развитие'!#REF!="","",IF('Физическое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развитие'!#REF!+'Физическое развитие'!I28+'Физическое развитие'!J28+'Физическое развитие'!K28+'Физическое развитие'!M28)/13)))))))))))))</f>
        <v/>
      </c>
      <c r="BP38" s="173" t="str">
        <f>'целевые ориентиры'!BJ39</f>
        <v/>
      </c>
      <c r="BQ38" s="173"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BR38" s="173"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BS38" s="173"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BT38" s="173"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BU38" s="173"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BV38" s="173"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BW3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8" s="173"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BY38" s="173"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BZ38" s="173" t="str">
        <f>IF('Физическое развитие'!L28="","",IF('Физическое развитие'!L28=2,"сформирован",IF('Физическое развитие'!L28=0,"не сформирован", "в стадии формирования")))</f>
        <v/>
      </c>
      <c r="CA38" s="173" t="str">
        <f>IF('Физическое развитие'!P28="","",IF('Физическое развитие'!P28=2,"сформирован",IF('Физическое развитие'!P28=0,"не сформирован", "в стадии формирования")))</f>
        <v/>
      </c>
      <c r="CB38" s="173" t="e">
        <f>IF('Физическое развитие'!#REF!="","",IF('Физическое развитие'!#REF!=2,"сформирован",IF('Физическое развитие'!#REF!=0,"не сформирован", "в стадии формирования")))</f>
        <v>#REF!</v>
      </c>
      <c r="CC38" s="173" t="str">
        <f>IF('Физическое развитие'!Q28="","",IF('Физическое развитие'!Q28=2,"сформирован",IF('Физическое развитие'!Q28=0,"не сформирован", "в стадии формирования")))</f>
        <v/>
      </c>
      <c r="CD38" s="173" t="str">
        <f>IF('Физическое развитие'!R28="","",IF('Физическое развитие'!R28=2,"сформирован",IF('Физическое развитие'!R28=0,"не сформирован", "в стадии формирования")))</f>
        <v/>
      </c>
      <c r="CE38" s="173"/>
      <c r="CF38" s="173" t="str">
        <f>'целевые ориентиры'!BX39</f>
        <v/>
      </c>
      <c r="CG38" s="173"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CH38" s="173"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CI38" s="173"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CJ38" s="173"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CK38" s="173" t="str">
        <f>IF('Социально-коммуникативное разви'!AB29="","",IF('Социально-коммуникативное разви'!AB29=2,"сформирован",IF('Социально-коммуникативное разви'!AB29=0,"не сформирован", "в стадии формирования")))</f>
        <v/>
      </c>
      <c r="CL38" s="173" t="str">
        <f>IF('Социально-коммуникативное разви'!AC29="","",IF('Социально-коммуникативное разви'!AC29=2,"сформирован",IF('Социально-коммуникативное разви'!AC29=0,"не сформирован", "в стадии формирования")))</f>
        <v/>
      </c>
      <c r="CM38" s="173"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CN38" s="173" t="str">
        <f>IF('Социально-коммуникативное разви'!AE29="","",IF('Социально-коммуникативное разви'!AE29=2,"сформирован",IF('Социально-коммуникативное разви'!AE29=0,"не сформирован", "в стадии формирования")))</f>
        <v/>
      </c>
      <c r="CO38" s="173" t="str">
        <f>IF('Познавательное развитие'!D29="","",IF('Познавательное развитие'!D29=2,"сформирован",IF('Познавательное развитие'!D29=0,"не сформирован", "в стадии формирования")))</f>
        <v/>
      </c>
      <c r="CP38" s="173" t="str">
        <f>IF('Познавательное развитие'!E29="","",IF('Познавательное развитие'!E29=2,"сформирован",IF('Познавательное развитие'!E29=0,"не сформирован", "в стадии формирования")))</f>
        <v/>
      </c>
      <c r="CQ38" s="173" t="str">
        <f>IF('Познавательное развитие'!F29="","",IF('Познавательное развитие'!F29=2,"сформирован",IF('Познавательное развитие'!F29=0,"не сформирован", "в стадии формирования")))</f>
        <v/>
      </c>
      <c r="CR38" s="173" t="str">
        <f>IF('Познавательное развитие'!I29="","",IF('Познавательное развитие'!I29=2,"сформирован",IF('Познавательное развитие'!I29=0,"не сформирован", "в стадии формирования")))</f>
        <v/>
      </c>
      <c r="CS38" s="173" t="str">
        <f>IF('Познавательное развитие'!K29="","",IF('Познавательное развитие'!K29=2,"сформирован",IF('Познавательное развитие'!K29=0,"не сформирован", "в стадии формирования")))</f>
        <v/>
      </c>
      <c r="CT38" s="173" t="str">
        <f>IF('Познавательное развитие'!S29="","",IF('Познавательное развитие'!S29=2,"сформирован",IF('Познавательное развитие'!S29=0,"не сформирован", "в стадии формирования")))</f>
        <v/>
      </c>
      <c r="CU38" s="173" t="str">
        <f>IF('Познавательное развитие'!U29="","",IF('Познавательное развитие'!U29=2,"сформирован",IF('Познавательное развитие'!U29=0,"не сформирован", "в стадии формирования")))</f>
        <v/>
      </c>
      <c r="CV38" s="173" t="e">
        <f>IF('Познавательное развитие'!#REF!="","",IF('Познавательное развитие'!#REF!=2,"сформирован",IF('Познавательное развитие'!#REF!=0,"не сформирован", "в стадии формирования")))</f>
        <v>#REF!</v>
      </c>
      <c r="CW38" s="173" t="str">
        <f>IF('Познавательное развитие'!Y29="","",IF('Познавательное развитие'!Y29=2,"сформирован",IF('Познавательное развитие'!Y29=0,"не сформирован", "в стадии формирования")))</f>
        <v/>
      </c>
      <c r="CX38" s="173" t="str">
        <f>IF('Познавательное развитие'!Z29="","",IF('Познавательное развитие'!Z29=2,"сформирован",IF('Познавательное развитие'!Z29=0,"не сформирован", "в стадии формирования")))</f>
        <v/>
      </c>
      <c r="CY38" s="173" t="str">
        <f>IF('Познавательное развитие'!AA29="","",IF('Познавательное развитие'!AA29=2,"сформирован",IF('Познавательное развитие'!AA29=0,"не сформирован", "в стадии формирования")))</f>
        <v/>
      </c>
      <c r="CZ38" s="173" t="str">
        <f>IF('Познавательное развитие'!AB29="","",IF('Познавательное развитие'!AB29=2,"сформирован",IF('Познавательное развитие'!AB29=0,"не сформирован", "в стадии формирования")))</f>
        <v/>
      </c>
      <c r="DA38" s="173" t="str">
        <f>IF('Познавательное развитие'!AC29="","",IF('Познавательное развитие'!AC29=2,"сформирован",IF('Познавательное развитие'!AC29=0,"не сформирован", "в стадии формирования")))</f>
        <v/>
      </c>
      <c r="DB38" s="173" t="str">
        <f>IF('Познавательное развитие'!AD29="","",IF('Познавательное развитие'!AD29=2,"сформирован",IF('Познавательное развитие'!AD29=0,"не сформирован", "в стадии формирования")))</f>
        <v/>
      </c>
      <c r="DC38" s="173" t="str">
        <f>IF('Познавательное развитие'!AE29="","",IF('Познавательное развитие'!AE29=2,"сформирован",IF('Познавательное развитие'!AE29=0,"не сформирован", "в стадии формирования")))</f>
        <v/>
      </c>
      <c r="DD38" s="173" t="str">
        <f>IF('Речевое развитие'!J28="","",IF('Речевое развитие'!J28=2,"сформирован",IF('Речевое развитие'!J28=0,"не сформирован", "в стадии формирования")))</f>
        <v/>
      </c>
      <c r="DE38" s="173" t="str">
        <f>IF('Речевое развитие'!K28="","",IF('Речевое развитие'!K28=2,"сформирован",IF('Речевое развитие'!K28=0,"не сформирован", "в стадии формирования")))</f>
        <v/>
      </c>
      <c r="DF38" s="173" t="str">
        <f>IF('Речевое развитие'!L28="","",IF('Речевое развитие'!L28=2,"сформирован",IF('Речевое развитие'!L28=0,"не сформирован", "в стадии формирования")))</f>
        <v/>
      </c>
      <c r="DG38" s="175" t="str">
        <f>IF('Художественно-эстетическое разв'!AA29="","",IF('Художественно-эстетическое разв'!AA29=2,"сформирован",IF('Художественно-эстетическое разв'!AA29=0,"не сформирован", "в стадии формирования")))</f>
        <v/>
      </c>
      <c r="DH38" s="176"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развитие'!#REF!="","",IF('Познавательное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развитие'!#REF!+'Познавательное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разв'!AA29)/27)))))))))))))))))))))))))))</f>
        <v/>
      </c>
      <c r="DI38" s="173" t="str">
        <f>'целевые ориентиры'!CZ28</f>
        <v/>
      </c>
      <c r="DK38" s="81"/>
      <c r="DL38" s="81"/>
      <c r="DM38" s="81"/>
      <c r="DN38" s="81"/>
      <c r="DO38" s="81"/>
      <c r="DP38" s="81"/>
      <c r="DQ38" s="81"/>
      <c r="DR38" s="81"/>
      <c r="DS38" s="81"/>
      <c r="DT38" s="81"/>
      <c r="DU38" s="81"/>
      <c r="DV38" s="81"/>
      <c r="DW38" s="81"/>
      <c r="DX38" s="81"/>
      <c r="DY38" s="81"/>
      <c r="DZ38" s="81"/>
      <c r="EA38" s="81"/>
      <c r="EB38" s="81"/>
      <c r="EC38" s="81"/>
      <c r="ED38" s="81"/>
      <c r="EE38" s="81"/>
      <c r="EF38" s="81"/>
      <c r="EG38" s="81"/>
      <c r="EH38" s="81"/>
      <c r="EI38" s="81"/>
      <c r="EJ38" s="81"/>
      <c r="EK38" s="81"/>
      <c r="EL38" s="81"/>
      <c r="EM38" s="81"/>
      <c r="EN38" s="81"/>
      <c r="EO38" s="81"/>
      <c r="EP38" s="81"/>
      <c r="EQ38" s="81"/>
      <c r="ER38" s="81"/>
      <c r="ES38" s="81"/>
      <c r="ET38" s="81"/>
    </row>
    <row r="39" spans="1:150" s="119" customFormat="1" hidden="1">
      <c r="A39" s="96">
        <f>список!A27</f>
        <v>26</v>
      </c>
      <c r="B39" s="163" t="str">
        <f>IF(список!B27="","",список!B27)</f>
        <v/>
      </c>
      <c r="C39" s="97">
        <f>IF(список!C27="","",список!C27)</f>
        <v>0</v>
      </c>
      <c r="D39" s="81"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E39" s="81"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F39" s="81"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G39" s="81"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H39" s="81"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I39" s="81" t="str">
        <f>IF('Познавательное развитие'!J30="","",IF('Познавательное развитие'!J30=2,"сформирован",IF('Познавательное развитие'!J30=0,"не сформирован", "в стадии формирования")))</f>
        <v/>
      </c>
      <c r="J39" s="81" t="str">
        <f>IF('Познавательное развитие'!K30="","",IF('Познавательное развитие'!K30=2,"сформирован",IF('Познавательное развитие'!K30=0,"не сформирован", "в стадии формирования")))</f>
        <v/>
      </c>
      <c r="K39" s="81" t="str">
        <f>IF('Познавательное развитие'!N30="","",IF('Познавательное развитие'!N30=2,"сформирован",IF('Познавательное развитие'!N30=0,"не сформирован", "в стадии формирования")))</f>
        <v/>
      </c>
      <c r="L39" s="81" t="str">
        <f>IF('Познавательное развитие'!O30="","",IF('Познавательное развитие'!O30=2,"сформирован",IF('Познавательное развитие'!O30=0,"не сформирован", "в стадии формирования")))</f>
        <v/>
      </c>
      <c r="M39" s="81" t="str">
        <f>IF('Познавательное развитие'!U30="","",IF('Познавательное развитие'!U30=2,"сформирован",IF('Познавательное развитие'!U30=0,"не сформирован", "в стадии формирования")))</f>
        <v/>
      </c>
      <c r="N39" s="81" t="str">
        <f>IF('Речевое развитие'!G29="","",IF('Речевое развитие'!G29=2,"сформирован",IF('Речевое развитие'!G29=0,"не сформирован", "в стадии формирования")))</f>
        <v/>
      </c>
      <c r="O39" s="81"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P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9" s="134"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разв'!D30="","",IF('Художественно-эстетическое разв'!#REF!="","",IF('Художественно-эстетическое разв'!#REF!="","",('Социально-коммуникативное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разв'!D30+'Художественно-эстетическое разв'!#REF!+'Художественно-эстетическое разв'!#REF!)/14))))))))))))))</f>
        <v/>
      </c>
      <c r="S39" s="173" t="str">
        <f>'целевые ориентиры'!Q29</f>
        <v/>
      </c>
      <c r="T39" s="173"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3"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V39" s="173"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W39" s="173"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X39" s="173"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Y39" s="173"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Z3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9" s="173"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AB39" s="173" t="str">
        <f>IF('Познавательное развитие'!T30="","",IF('Познавательное развитие'!T30=2,"сформирован",IF('Познавательное развитие'!T30=0,"не сформирован", "в стадии формирования")))</f>
        <v/>
      </c>
      <c r="AC39" s="173" t="str">
        <f>IF('Речевое развитие'!G29="","",IF('Речевое развитие'!G29=2,"сформирован",IF('Речевое развитие'!G29=0,"не сформирован", "в стадии формирования")))</f>
        <v/>
      </c>
      <c r="AD39" s="173"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разви'!#REF!="","",IF('Социально-коммуникативное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разви'!#REF!+'Социально-коммуникативное разви'!U30+'Познавательное развитие'!T30+'Речевое развитие'!G29)/10))))))))))</f>
        <v/>
      </c>
      <c r="AE39" s="173">
        <f>'целевые ориентиры'!AB40</f>
        <v>36</v>
      </c>
      <c r="AF39" s="173" t="str">
        <f>IF('Социально-коммуникативное разви'!P30="","",IF('Социально-коммуникативное разви'!P30=2,"сформирован",IF('Социально-коммуникативное разви'!P30=0,"не сформирован", "в стадии формирования")))</f>
        <v/>
      </c>
      <c r="AG39" s="173" t="str">
        <f>IF('Познавательное развитие'!P30="","",IF('Познавательное развитие'!P30=2,"сформирован",IF('Познавательное развитие'!P30=0,"не сформирован", "в стадии формирования")))</f>
        <v/>
      </c>
      <c r="AH39" s="173" t="str">
        <f>IF('Речевое развитие'!F29="","",IF('Речевое развитие'!F29=2,"сформирован",IF('Речевое развитие'!GG29=0,"не сформирован", "в стадии формирования")))</f>
        <v/>
      </c>
      <c r="AI39" s="173" t="str">
        <f>IF('Речевое развитие'!G29="","",IF('Речевое развитие'!G29=2,"сформирован",IF('Речевое развитие'!GH29=0,"не сформирован", "в стадии формирования")))</f>
        <v/>
      </c>
      <c r="AJ39" s="173" t="str">
        <f>IF('Речевое развитие'!M29="","",IF('Речевое развитие'!M29=2,"сформирован",IF('Речевое развитие'!M29=0,"не сформирован", "в стадии формирования")))</f>
        <v/>
      </c>
      <c r="AK39" s="173" t="str">
        <f>IF('Речевое развитие'!N29="","",IF('Речевое развитие'!N29=2,"сформирован",IF('Речевое развитие'!N29=0,"не сформирован", "в стадии формирования")))</f>
        <v/>
      </c>
      <c r="AL39" s="173" t="str">
        <f>IF('Художественно-эстетическое разв'!E30="","",IF('Художественно-эстетическое разв'!E30=2,"сформирован",IF('Художественно-эстетическое разв'!E30=0,"не сформирован", "в стадии формирования")))</f>
        <v/>
      </c>
      <c r="AM39" s="173"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AN3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9" s="173" t="str">
        <f>IF('Художественно-эстетическое разв'!AB30="","",IF('Художественно-эстетическое разв'!AB30=2,"сформирован",IF('Художественно-эстетическое разв'!AB30=0,"не сформирован", "в стадии формирования")))</f>
        <v/>
      </c>
      <c r="AP39" s="174"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разв'!#REF!="","",IF('Художественно-эстетическое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разв'!#REF!+'Художественно-эстетическое разв'!AB30)/10))))))))))</f>
        <v/>
      </c>
      <c r="AQ39" s="173">
        <f>'целевые ориентиры'!AM40</f>
        <v>36</v>
      </c>
      <c r="AR39" s="173" t="str">
        <f>'Речевое развитие'!I29</f>
        <v/>
      </c>
      <c r="AS39" s="173" t="str">
        <f>IF('Речевое развитие'!D29="","",IF('Речевое развитие'!D29=2,"сформирован",IF('Речевое развитие'!D29=0,"не сформирован", "в стадии формирования")))</f>
        <v/>
      </c>
      <c r="AT39" s="173" t="e">
        <f>IF('Речевое развитие'!#REF!="","",IF('Речевое развитие'!#REF!=2,"сформирован",IF('Речевое развитие'!#REF!=0,"не сформирован", "в стадии формирования")))</f>
        <v>#REF!</v>
      </c>
      <c r="AU39" s="173" t="str">
        <f>IF('Речевое развитие'!E29="","",IF('Речевое развитие'!E29=2,"сформирован",IF('Речевое развитие'!E29=0,"не сформирован", "в стадии формирования")))</f>
        <v/>
      </c>
      <c r="AV39" s="173" t="str">
        <f>IF('Речевое развитие'!F29="","",IF('Речевое развитие'!F29=2,"сформирован",IF('Речевое развитие'!F29=0,"не сформирован", "в стадии формирования")))</f>
        <v/>
      </c>
      <c r="AW39" s="173" t="str">
        <f>IF('Речевое развитие'!G29="","",IF('Речевое развитие'!G29=2,"сформирован",IF('Речевое развитие'!G29=0,"не сформирован", "в стадии формирования")))</f>
        <v/>
      </c>
      <c r="AX39" s="173"/>
      <c r="AY39" s="173" t="str">
        <f>IF('Речевое развитие'!M29="","",IF('Речевое развитие'!M29=2,"сформирован",IF('Речевое развитие'!M29=0,"не сформирован", "в стадии формирования")))</f>
        <v/>
      </c>
      <c r="AZ39" s="173" t="str">
        <f>IF('Познавательное развитие'!V30="","",IF('Речевое развитие'!D29="","",IF('Речевое развитие'!#REF!="","",IF('Речевое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развитие'!#REF!+'Речевое развитие'!E29+'Речевое развитие'!F29+'Речевое развитие'!G29+'Речевое развитие'!J29+'Речевое развитие'!M29)/8))))))))</f>
        <v/>
      </c>
      <c r="BA39" s="173" t="str">
        <f>'целевые ориентиры'!AV29</f>
        <v/>
      </c>
      <c r="BB39" s="173"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BC39" s="173" t="str">
        <f>IF('Художественно-эстетическое разв'!N30="","",IF('Художественно-эстетическое разв'!N30=2,"сформирован",IF('Художественно-эстетическое разв'!N30=0,"не сформирован", "в стадии формирования")))</f>
        <v/>
      </c>
      <c r="BD39" s="175" t="str">
        <f>IF('Художественно-эстетическое разв'!V30="","",IF('Художественно-эстетическое разв'!V30=2,"сформирован",IF('Художественно-эстетическое разв'!V30=0,"не сформирован", "в стадии формирования")))</f>
        <v/>
      </c>
      <c r="BE39" s="173" t="str">
        <f>IF('Физическое развитие'!D29="","",IF('Физическое развитие'!D29=2,"сформирован",IF('Физическое развитие'!D29=0,"не сформирован", "в стадии формирования")))</f>
        <v/>
      </c>
      <c r="BF39" s="173" t="str">
        <f>IF('Физическое развитие'!E29="","",IF('Физическое развитие'!E29=2,"сформирован",IF('Физическое развитие'!E29=0,"не сформирован", "в стадии формирования")))</f>
        <v/>
      </c>
      <c r="BG39" s="173" t="str">
        <f>IF('Физическое развитие'!F29="","",IF('Физическое развитие'!F29=2,"сформирован",IF('Физическое развитие'!F29=0,"не сформирован", "в стадии формирования")))</f>
        <v/>
      </c>
      <c r="BH39" s="173" t="str">
        <f>IF('Физическое развитие'!G29="","",IF('Физическое развитие'!G29=2,"сформирован",IF('Физическое развитие'!G29=0,"не сформирован", "в стадии формирования")))</f>
        <v/>
      </c>
      <c r="BI39" s="173" t="str">
        <f>IF('Физическое развитие'!H29="","",IF('Физическое развитие'!H29=2,"сформирован",IF('Физическое развитие'!H29=0,"не сформирован", "в стадии формирования")))</f>
        <v/>
      </c>
      <c r="BJ39" s="173" t="e">
        <f>IF('Физическое развитие'!#REF!="","",IF('Физическое развитие'!#REF!=2,"сформирован",IF('Физическое развитие'!#REF!=0,"не сформирован", "в стадии формирования")))</f>
        <v>#REF!</v>
      </c>
      <c r="BK39" s="173" t="str">
        <f>IF('Физическое развитие'!I29="","",IF('Физическое развитие'!I29=2,"сформирован",IF('Физическое развитие'!I29=0,"не сформирован", "в стадии формирования")))</f>
        <v/>
      </c>
      <c r="BL39" s="173" t="str">
        <f>IF('Физическое развитие'!J29="","",IF('Физическое развитие'!J29=2,"сформирован",IF('Физическое развитие'!J29=0,"не сформирован", "в стадии формирования")))</f>
        <v/>
      </c>
      <c r="BM39" s="173" t="str">
        <f>IF('Физическое развитие'!K29="","",IF('Физическое развитие'!K29=2,"сформирован",IF('Физическое развитие'!K29=0,"не сформирован", "в стадии формирования")))</f>
        <v/>
      </c>
      <c r="BN39" s="173" t="str">
        <f>IF('Физическое развитие'!M29="","",IF('Физическое развитие'!M29=2,"сформирован",IF('Физическое развитие'!M29=0,"не сформирован", "в стадии формирования")))</f>
        <v/>
      </c>
      <c r="BO39" s="176"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развитие'!#REF!="","",IF('Физическое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развитие'!#REF!+'Физическое развитие'!I29+'Физическое развитие'!J29+'Физическое развитие'!K29+'Физическое развитие'!M29)/13)))))))))))))</f>
        <v/>
      </c>
      <c r="BP39" s="173">
        <f>'целевые ориентиры'!BJ40</f>
        <v>0</v>
      </c>
      <c r="BQ39" s="173"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BR39" s="173"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BS39" s="173"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BT39" s="173"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BU39" s="173"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BV39" s="173"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BW3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9" s="173"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BY39" s="173"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BZ39" s="173" t="str">
        <f>IF('Физическое развитие'!L29="","",IF('Физическое развитие'!L29=2,"сформирован",IF('Физическое развитие'!L29=0,"не сформирован", "в стадии формирования")))</f>
        <v/>
      </c>
      <c r="CA39" s="173" t="str">
        <f>IF('Физическое развитие'!P29="","",IF('Физическое развитие'!P29=2,"сформирован",IF('Физическое развитие'!P29=0,"не сформирован", "в стадии формирования")))</f>
        <v/>
      </c>
      <c r="CB39" s="173" t="e">
        <f>IF('Физическое развитие'!#REF!="","",IF('Физическое развитие'!#REF!=2,"сформирован",IF('Физическое развитие'!#REF!=0,"не сформирован", "в стадии формирования")))</f>
        <v>#REF!</v>
      </c>
      <c r="CC39" s="173" t="str">
        <f>IF('Физическое развитие'!Q29="","",IF('Физическое развитие'!Q29=2,"сформирован",IF('Физическое развитие'!Q29=0,"не сформирован", "в стадии формирования")))</f>
        <v/>
      </c>
      <c r="CD39" s="173" t="str">
        <f>IF('Физическое развитие'!R29="","",IF('Физическое развитие'!R29=2,"сформирован",IF('Физическое развитие'!R29=0,"не сформирован", "в стадии формирования")))</f>
        <v/>
      </c>
      <c r="CE39" s="173"/>
      <c r="CF39" s="173" t="str">
        <f>'целевые ориентиры'!BX40</f>
        <v/>
      </c>
      <c r="CG39" s="173"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CH39" s="173"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CI39" s="173"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CJ39" s="173"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CK39" s="173" t="str">
        <f>IF('Социально-коммуникативное разви'!AB30="","",IF('Социально-коммуникативное разви'!AB30=2,"сформирован",IF('Социально-коммуникативное разви'!AB30=0,"не сформирован", "в стадии формирования")))</f>
        <v/>
      </c>
      <c r="CL39" s="173" t="str">
        <f>IF('Социально-коммуникативное разви'!AC30="","",IF('Социально-коммуникативное разви'!AC30=2,"сформирован",IF('Социально-коммуникативное разви'!AC30=0,"не сформирован", "в стадии формирования")))</f>
        <v/>
      </c>
      <c r="CM39" s="173"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CN39" s="173" t="str">
        <f>IF('Социально-коммуникативное разви'!AE30="","",IF('Социально-коммуникативное разви'!AE30=2,"сформирован",IF('Социально-коммуникативное разви'!AE30=0,"не сформирован", "в стадии формирования")))</f>
        <v/>
      </c>
      <c r="CO39" s="173" t="str">
        <f>IF('Познавательное развитие'!D30="","",IF('Познавательное развитие'!D30=2,"сформирован",IF('Познавательное развитие'!D30=0,"не сформирован", "в стадии формирования")))</f>
        <v/>
      </c>
      <c r="CP39" s="173" t="str">
        <f>IF('Познавательное развитие'!E30="","",IF('Познавательное развитие'!E30=2,"сформирован",IF('Познавательное развитие'!E30=0,"не сформирован", "в стадии формирования")))</f>
        <v/>
      </c>
      <c r="CQ39" s="173" t="str">
        <f>IF('Познавательное развитие'!F30="","",IF('Познавательное развитие'!F30=2,"сформирован",IF('Познавательное развитие'!F30=0,"не сформирован", "в стадии формирования")))</f>
        <v/>
      </c>
      <c r="CR39" s="173" t="str">
        <f>IF('Познавательное развитие'!I30="","",IF('Познавательное развитие'!I30=2,"сформирован",IF('Познавательное развитие'!I30=0,"не сформирован", "в стадии формирования")))</f>
        <v/>
      </c>
      <c r="CS39" s="173" t="str">
        <f>IF('Познавательное развитие'!K30="","",IF('Познавательное развитие'!K30=2,"сформирован",IF('Познавательное развитие'!K30=0,"не сформирован", "в стадии формирования")))</f>
        <v/>
      </c>
      <c r="CT39" s="173" t="str">
        <f>IF('Познавательное развитие'!S30="","",IF('Познавательное развитие'!S30=2,"сформирован",IF('Познавательное развитие'!S30=0,"не сформирован", "в стадии формирования")))</f>
        <v/>
      </c>
      <c r="CU39" s="173" t="str">
        <f>IF('Познавательное развитие'!U30="","",IF('Познавательное развитие'!U30=2,"сформирован",IF('Познавательное развитие'!U30=0,"не сформирован", "в стадии формирования")))</f>
        <v/>
      </c>
      <c r="CV39" s="173" t="e">
        <f>IF('Познавательное развитие'!#REF!="","",IF('Познавательное развитие'!#REF!=2,"сформирован",IF('Познавательное развитие'!#REF!=0,"не сформирован", "в стадии формирования")))</f>
        <v>#REF!</v>
      </c>
      <c r="CW39" s="173" t="str">
        <f>IF('Познавательное развитие'!Y30="","",IF('Познавательное развитие'!Y30=2,"сформирован",IF('Познавательное развитие'!Y30=0,"не сформирован", "в стадии формирования")))</f>
        <v/>
      </c>
      <c r="CX39" s="173" t="str">
        <f>IF('Познавательное развитие'!Z30="","",IF('Познавательное развитие'!Z30=2,"сформирован",IF('Познавательное развитие'!Z30=0,"не сформирован", "в стадии формирования")))</f>
        <v/>
      </c>
      <c r="CY39" s="173" t="str">
        <f>IF('Познавательное развитие'!AA30="","",IF('Познавательное развитие'!AA30=2,"сформирован",IF('Познавательное развитие'!AA30=0,"не сформирован", "в стадии формирования")))</f>
        <v/>
      </c>
      <c r="CZ39" s="173" t="str">
        <f>IF('Познавательное развитие'!AB30="","",IF('Познавательное развитие'!AB30=2,"сформирован",IF('Познавательное развитие'!AB30=0,"не сформирован", "в стадии формирования")))</f>
        <v/>
      </c>
      <c r="DA39" s="173" t="str">
        <f>IF('Познавательное развитие'!AC30="","",IF('Познавательное развитие'!AC30=2,"сформирован",IF('Познавательное развитие'!AC30=0,"не сформирован", "в стадии формирования")))</f>
        <v/>
      </c>
      <c r="DB39" s="173" t="str">
        <f>IF('Познавательное развитие'!AD30="","",IF('Познавательное развитие'!AD30=2,"сформирован",IF('Познавательное развитие'!AD30=0,"не сформирован", "в стадии формирования")))</f>
        <v/>
      </c>
      <c r="DC39" s="173" t="str">
        <f>IF('Познавательное развитие'!AE30="","",IF('Познавательное развитие'!AE30=2,"сформирован",IF('Познавательное развитие'!AE30=0,"не сформирован", "в стадии формирования")))</f>
        <v/>
      </c>
      <c r="DD39" s="173" t="str">
        <f>IF('Речевое развитие'!J29="","",IF('Речевое развитие'!J29=2,"сформирован",IF('Речевое развитие'!J29=0,"не сформирован", "в стадии формирования")))</f>
        <v/>
      </c>
      <c r="DE39" s="173" t="str">
        <f>IF('Речевое развитие'!K29="","",IF('Речевое развитие'!K29=2,"сформирован",IF('Речевое развитие'!K29=0,"не сформирован", "в стадии формирования")))</f>
        <v/>
      </c>
      <c r="DF39" s="173" t="str">
        <f>IF('Речевое развитие'!L29="","",IF('Речевое развитие'!L29=2,"сформирован",IF('Речевое развитие'!L29=0,"не сформирован", "в стадии формирования")))</f>
        <v/>
      </c>
      <c r="DG39" s="175" t="str">
        <f>IF('Художественно-эстетическое разв'!AA30="","",IF('Художественно-эстетическое разв'!AA30=2,"сформирован",IF('Художественно-эстетическое разв'!AA30=0,"не сформирован", "в стадии формирования")))</f>
        <v/>
      </c>
      <c r="DH39" s="176"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развитие'!#REF!="","",IF('Познавательное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развитие'!#REF!+'Познавательное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разв'!AA30)/27)))))))))))))))))))))))))))</f>
        <v/>
      </c>
      <c r="DI39" s="173" t="str">
        <f>'целевые ориентиры'!CZ29</f>
        <v/>
      </c>
      <c r="DK39" s="81"/>
      <c r="DL39" s="81"/>
      <c r="DM39" s="81"/>
      <c r="DN39" s="81"/>
      <c r="DO39" s="81"/>
      <c r="DP39" s="81"/>
      <c r="DQ39" s="81"/>
      <c r="DR39" s="81"/>
      <c r="DS39" s="81"/>
      <c r="DT39" s="81"/>
      <c r="DU39" s="81"/>
      <c r="DV39" s="81"/>
      <c r="DW39" s="81"/>
      <c r="DX39" s="81"/>
      <c r="DY39" s="81"/>
      <c r="DZ39" s="81"/>
      <c r="EA39" s="81"/>
      <c r="EB39" s="81"/>
      <c r="EC39" s="81"/>
      <c r="ED39" s="81"/>
      <c r="EE39" s="81"/>
      <c r="EF39" s="81"/>
      <c r="EG39" s="81"/>
      <c r="EH39" s="81"/>
      <c r="EI39" s="81"/>
      <c r="EJ39" s="81"/>
      <c r="EK39" s="81"/>
      <c r="EL39" s="81"/>
      <c r="EM39" s="81"/>
      <c r="EN39" s="81"/>
      <c r="EO39" s="81"/>
      <c r="EP39" s="81"/>
      <c r="EQ39" s="81"/>
      <c r="ER39" s="81"/>
      <c r="ES39" s="81"/>
      <c r="ET39" s="81"/>
    </row>
    <row r="40" spans="1:150" s="119" customFormat="1" hidden="1">
      <c r="A40" s="96">
        <f>список!A28</f>
        <v>27</v>
      </c>
      <c r="B40" s="163" t="str">
        <f>IF(список!B28="","",список!B28)</f>
        <v/>
      </c>
      <c r="C40" s="97">
        <f>IF(список!C28="","",список!C28)</f>
        <v>0</v>
      </c>
      <c r="D40" s="81"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E40" s="81"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F40" s="81"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G40" s="81"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H40" s="81"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I40" s="81" t="str">
        <f>IF('Познавательное развитие'!J31="","",IF('Познавательное развитие'!J31=2,"сформирован",IF('Познавательное развитие'!J31=0,"не сформирован", "в стадии формирования")))</f>
        <v/>
      </c>
      <c r="J40" s="81" t="str">
        <f>IF('Познавательное развитие'!K31="","",IF('Познавательное развитие'!K31=2,"сформирован",IF('Познавательное развитие'!K31=0,"не сформирован", "в стадии формирования")))</f>
        <v/>
      </c>
      <c r="K40" s="81" t="str">
        <f>IF('Познавательное развитие'!N31="","",IF('Познавательное развитие'!N31=2,"сформирован",IF('Познавательное развитие'!N31=0,"не сформирован", "в стадии формирования")))</f>
        <v/>
      </c>
      <c r="L40" s="81" t="str">
        <f>IF('Познавательное развитие'!O31="","",IF('Познавательное развитие'!O31=2,"сформирован",IF('Познавательное развитие'!O31=0,"не сформирован", "в стадии формирования")))</f>
        <v/>
      </c>
      <c r="M40" s="81" t="str">
        <f>IF('Познавательное развитие'!U31="","",IF('Познавательное развитие'!U31=2,"сформирован",IF('Познавательное развитие'!U31=0,"не сформирован", "в стадии формирования")))</f>
        <v/>
      </c>
      <c r="N40" s="81" t="str">
        <f>IF('Речевое развитие'!G30="","",IF('Речевое развитие'!G30=2,"сформирован",IF('Речевое развитие'!G30=0,"не сформирован", "в стадии формирования")))</f>
        <v/>
      </c>
      <c r="O40" s="81"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P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0" s="134"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разв'!D31="","",IF('Художественно-эстетическое разв'!#REF!="","",IF('Художественно-эстетическое разв'!#REF!="","",('Социально-коммуникативное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разв'!D31+'Художественно-эстетическое разв'!#REF!+'Художественно-эстетическое разв'!#REF!)/14))))))))))))))</f>
        <v/>
      </c>
      <c r="S40" s="173" t="str">
        <f>'целевые ориентиры'!Q30</f>
        <v/>
      </c>
      <c r="T40" s="173"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3"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V40" s="173"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W40" s="173"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X40" s="173"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Y40" s="173"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Z4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0" s="173"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AB40" s="173" t="str">
        <f>IF('Познавательное развитие'!T31="","",IF('Познавательное развитие'!T31=2,"сформирован",IF('Познавательное развитие'!T31=0,"не сформирован", "в стадии формирования")))</f>
        <v/>
      </c>
      <c r="AC40" s="173" t="str">
        <f>IF('Речевое развитие'!G30="","",IF('Речевое развитие'!G30=2,"сформирован",IF('Речевое развитие'!G30=0,"не сформирован", "в стадии формирования")))</f>
        <v/>
      </c>
      <c r="AD40" s="173"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разви'!#REF!="","",IF('Социально-коммуникативное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разви'!#REF!+'Социально-коммуникативное разви'!U31+'Познавательное развитие'!T31+'Речевое развитие'!G30)/10))))))))))</f>
        <v/>
      </c>
      <c r="AE40" s="173">
        <f>'целевые ориентиры'!AB41</f>
        <v>36</v>
      </c>
      <c r="AF40" s="173" t="str">
        <f>IF('Социально-коммуникативное разви'!P31="","",IF('Социально-коммуникативное разви'!P31=2,"сформирован",IF('Социально-коммуникативное разви'!P31=0,"не сформирован", "в стадии формирования")))</f>
        <v/>
      </c>
      <c r="AG40" s="173" t="str">
        <f>IF('Познавательное развитие'!P31="","",IF('Познавательное развитие'!P31=2,"сформирован",IF('Познавательное развитие'!P31=0,"не сформирован", "в стадии формирования")))</f>
        <v/>
      </c>
      <c r="AH40" s="173" t="str">
        <f>IF('Речевое развитие'!F30="","",IF('Речевое развитие'!F30=2,"сформирован",IF('Речевое развитие'!GG30=0,"не сформирован", "в стадии формирования")))</f>
        <v/>
      </c>
      <c r="AI40" s="173" t="str">
        <f>IF('Речевое развитие'!G30="","",IF('Речевое развитие'!G30=2,"сформирован",IF('Речевое развитие'!GH30=0,"не сформирован", "в стадии формирования")))</f>
        <v/>
      </c>
      <c r="AJ40" s="173" t="str">
        <f>IF('Речевое развитие'!M30="","",IF('Речевое развитие'!M30=2,"сформирован",IF('Речевое развитие'!M30=0,"не сформирован", "в стадии формирования")))</f>
        <v/>
      </c>
      <c r="AK40" s="173" t="str">
        <f>IF('Речевое развитие'!N30="","",IF('Речевое развитие'!N30=2,"сформирован",IF('Речевое развитие'!N30=0,"не сформирован", "в стадии формирования")))</f>
        <v/>
      </c>
      <c r="AL40" s="173" t="str">
        <f>IF('Художественно-эстетическое разв'!E31="","",IF('Художественно-эстетическое разв'!E31=2,"сформирован",IF('Художественно-эстетическое разв'!E31=0,"не сформирован", "в стадии формирования")))</f>
        <v/>
      </c>
      <c r="AM40" s="173"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AN4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0" s="173" t="str">
        <f>IF('Художественно-эстетическое разв'!AB31="","",IF('Художественно-эстетическое разв'!AB31=2,"сформирован",IF('Художественно-эстетическое разв'!AB31=0,"не сформирован", "в стадии формирования")))</f>
        <v/>
      </c>
      <c r="AP40" s="174"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разв'!#REF!="","",IF('Художественно-эстетическое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разв'!#REF!+'Художественно-эстетическое разв'!AB31)/10))))))))))</f>
        <v/>
      </c>
      <c r="AQ40" s="173">
        <f>'целевые ориентиры'!AM41</f>
        <v>36</v>
      </c>
      <c r="AR40" s="173" t="str">
        <f>'Речевое развитие'!I30</f>
        <v/>
      </c>
      <c r="AS40" s="173" t="str">
        <f>IF('Речевое развитие'!D30="","",IF('Речевое развитие'!D30=2,"сформирован",IF('Речевое развитие'!D30=0,"не сформирован", "в стадии формирования")))</f>
        <v/>
      </c>
      <c r="AT40" s="173" t="e">
        <f>IF('Речевое развитие'!#REF!="","",IF('Речевое развитие'!#REF!=2,"сформирован",IF('Речевое развитие'!#REF!=0,"не сформирован", "в стадии формирования")))</f>
        <v>#REF!</v>
      </c>
      <c r="AU40" s="173" t="str">
        <f>IF('Речевое развитие'!E30="","",IF('Речевое развитие'!E30=2,"сформирован",IF('Речевое развитие'!E30=0,"не сформирован", "в стадии формирования")))</f>
        <v/>
      </c>
      <c r="AV40" s="173" t="str">
        <f>IF('Речевое развитие'!F30="","",IF('Речевое развитие'!F30=2,"сформирован",IF('Речевое развитие'!F30=0,"не сформирован", "в стадии формирования")))</f>
        <v/>
      </c>
      <c r="AW40" s="173" t="str">
        <f>IF('Речевое развитие'!G30="","",IF('Речевое развитие'!G30=2,"сформирован",IF('Речевое развитие'!G30=0,"не сформирован", "в стадии формирования")))</f>
        <v/>
      </c>
      <c r="AX40" s="173"/>
      <c r="AY40" s="173" t="str">
        <f>IF('Речевое развитие'!M30="","",IF('Речевое развитие'!M30=2,"сформирован",IF('Речевое развитие'!M30=0,"не сформирован", "в стадии формирования")))</f>
        <v/>
      </c>
      <c r="AZ40" s="173" t="str">
        <f>IF('Познавательное развитие'!V31="","",IF('Речевое развитие'!D30="","",IF('Речевое развитие'!#REF!="","",IF('Речевое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развитие'!#REF!+'Речевое развитие'!E30+'Речевое развитие'!F30+'Речевое развитие'!G30+'Речевое развитие'!J30+'Речевое развитие'!M30)/8))))))))</f>
        <v/>
      </c>
      <c r="BA40" s="173" t="str">
        <f>'целевые ориентиры'!AV30</f>
        <v/>
      </c>
      <c r="BB40" s="173"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BC40" s="173" t="str">
        <f>IF('Художественно-эстетическое разв'!N31="","",IF('Художественно-эстетическое разв'!N31=2,"сформирован",IF('Художественно-эстетическое разв'!N31=0,"не сформирован", "в стадии формирования")))</f>
        <v/>
      </c>
      <c r="BD40" s="175" t="str">
        <f>IF('Художественно-эстетическое разв'!V31="","",IF('Художественно-эстетическое разв'!V31=2,"сформирован",IF('Художественно-эстетическое разв'!V31=0,"не сформирован", "в стадии формирования")))</f>
        <v/>
      </c>
      <c r="BE40" s="173" t="str">
        <f>IF('Физическое развитие'!D30="","",IF('Физическое развитие'!D30=2,"сформирован",IF('Физическое развитие'!D30=0,"не сформирован", "в стадии формирования")))</f>
        <v/>
      </c>
      <c r="BF40" s="173" t="str">
        <f>IF('Физическое развитие'!E30="","",IF('Физическое развитие'!E30=2,"сформирован",IF('Физическое развитие'!E30=0,"не сформирован", "в стадии формирования")))</f>
        <v/>
      </c>
      <c r="BG40" s="173" t="str">
        <f>IF('Физическое развитие'!F30="","",IF('Физическое развитие'!F30=2,"сформирован",IF('Физическое развитие'!F30=0,"не сформирован", "в стадии формирования")))</f>
        <v/>
      </c>
      <c r="BH40" s="173" t="str">
        <f>IF('Физическое развитие'!G30="","",IF('Физическое развитие'!G30=2,"сформирован",IF('Физическое развитие'!G30=0,"не сформирован", "в стадии формирования")))</f>
        <v/>
      </c>
      <c r="BI40" s="173" t="str">
        <f>IF('Физическое развитие'!H30="","",IF('Физическое развитие'!H30=2,"сформирован",IF('Физическое развитие'!H30=0,"не сформирован", "в стадии формирования")))</f>
        <v/>
      </c>
      <c r="BJ40" s="173" t="e">
        <f>IF('Физическое развитие'!#REF!="","",IF('Физическое развитие'!#REF!=2,"сформирован",IF('Физическое развитие'!#REF!=0,"не сформирован", "в стадии формирования")))</f>
        <v>#REF!</v>
      </c>
      <c r="BK40" s="173" t="str">
        <f>IF('Физическое развитие'!I30="","",IF('Физическое развитие'!I30=2,"сформирован",IF('Физическое развитие'!I30=0,"не сформирован", "в стадии формирования")))</f>
        <v/>
      </c>
      <c r="BL40" s="173" t="str">
        <f>IF('Физическое развитие'!J30="","",IF('Физическое развитие'!J30=2,"сформирован",IF('Физическое развитие'!J30=0,"не сформирован", "в стадии формирования")))</f>
        <v/>
      </c>
      <c r="BM40" s="173" t="str">
        <f>IF('Физическое развитие'!K30="","",IF('Физическое развитие'!K30=2,"сформирован",IF('Физическое развитие'!K30=0,"не сформирован", "в стадии формирования")))</f>
        <v/>
      </c>
      <c r="BN40" s="173" t="str">
        <f>IF('Физическое развитие'!M30="","",IF('Физическое развитие'!M30=2,"сформирован",IF('Физическое развитие'!M30=0,"не сформирован", "в стадии формирования")))</f>
        <v/>
      </c>
      <c r="BO40" s="176"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развитие'!#REF!="","",IF('Физическое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развитие'!#REF!+'Физическое развитие'!I30+'Физическое развитие'!J30+'Физическое развитие'!K30+'Физическое развитие'!M30)/13)))))))))))))</f>
        <v/>
      </c>
      <c r="BP40" s="173">
        <f>'целевые ориентиры'!BJ41</f>
        <v>0</v>
      </c>
      <c r="BQ40" s="173"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BR40" s="173"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BS40" s="173"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BT40" s="173"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BU40" s="173"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BV40" s="173"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BW4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0" s="173"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BY40" s="173"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BZ40" s="173" t="str">
        <f>IF('Физическое развитие'!L30="","",IF('Физическое развитие'!L30=2,"сформирован",IF('Физическое развитие'!L30=0,"не сформирован", "в стадии формирования")))</f>
        <v/>
      </c>
      <c r="CA40" s="173" t="str">
        <f>IF('Физическое развитие'!P30="","",IF('Физическое развитие'!P30=2,"сформирован",IF('Физическое развитие'!P30=0,"не сформирован", "в стадии формирования")))</f>
        <v/>
      </c>
      <c r="CB40" s="173" t="e">
        <f>IF('Физическое развитие'!#REF!="","",IF('Физическое развитие'!#REF!=2,"сформирован",IF('Физическое развитие'!#REF!=0,"не сформирован", "в стадии формирования")))</f>
        <v>#REF!</v>
      </c>
      <c r="CC40" s="173" t="str">
        <f>IF('Физическое развитие'!Q30="","",IF('Физическое развитие'!Q30=2,"сформирован",IF('Физическое развитие'!Q30=0,"не сформирован", "в стадии формирования")))</f>
        <v/>
      </c>
      <c r="CD40" s="173" t="str">
        <f>IF('Физическое развитие'!R30="","",IF('Физическое развитие'!R30=2,"сформирован",IF('Физическое развитие'!R30=0,"не сформирован", "в стадии формирования")))</f>
        <v/>
      </c>
      <c r="CE40" s="173"/>
      <c r="CF40" s="173" t="str">
        <f>'целевые ориентиры'!BX41</f>
        <v/>
      </c>
      <c r="CG40" s="173"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CH40" s="173"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CI40" s="173"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CJ40" s="173"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CK40" s="173" t="str">
        <f>IF('Социально-коммуникативное разви'!AB31="","",IF('Социально-коммуникативное разви'!AB31=2,"сформирован",IF('Социально-коммуникативное разви'!AB31=0,"не сформирован", "в стадии формирования")))</f>
        <v/>
      </c>
      <c r="CL40" s="173" t="str">
        <f>IF('Социально-коммуникативное разви'!AC31="","",IF('Социально-коммуникативное разви'!AC31=2,"сформирован",IF('Социально-коммуникативное разви'!AC31=0,"не сформирован", "в стадии формирования")))</f>
        <v/>
      </c>
      <c r="CM40" s="173"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CN40" s="173" t="str">
        <f>IF('Социально-коммуникативное разви'!AE31="","",IF('Социально-коммуникативное разви'!AE31=2,"сформирован",IF('Социально-коммуникативное разви'!AE31=0,"не сформирован", "в стадии формирования")))</f>
        <v/>
      </c>
      <c r="CO40" s="173" t="str">
        <f>IF('Познавательное развитие'!D31="","",IF('Познавательное развитие'!D31=2,"сформирован",IF('Познавательное развитие'!D31=0,"не сформирован", "в стадии формирования")))</f>
        <v/>
      </c>
      <c r="CP40" s="173" t="str">
        <f>IF('Познавательное развитие'!E31="","",IF('Познавательное развитие'!E31=2,"сформирован",IF('Познавательное развитие'!E31=0,"не сформирован", "в стадии формирования")))</f>
        <v/>
      </c>
      <c r="CQ40" s="173" t="str">
        <f>IF('Познавательное развитие'!F31="","",IF('Познавательное развитие'!F31=2,"сформирован",IF('Познавательное развитие'!F31=0,"не сформирован", "в стадии формирования")))</f>
        <v/>
      </c>
      <c r="CR40" s="173" t="str">
        <f>IF('Познавательное развитие'!I31="","",IF('Познавательное развитие'!I31=2,"сформирован",IF('Познавательное развитие'!I31=0,"не сформирован", "в стадии формирования")))</f>
        <v/>
      </c>
      <c r="CS40" s="173" t="str">
        <f>IF('Познавательное развитие'!K31="","",IF('Познавательное развитие'!K31=2,"сформирован",IF('Познавательное развитие'!K31=0,"не сформирован", "в стадии формирования")))</f>
        <v/>
      </c>
      <c r="CT40" s="173" t="str">
        <f>IF('Познавательное развитие'!S31="","",IF('Познавательное развитие'!S31=2,"сформирован",IF('Познавательное развитие'!S31=0,"не сформирован", "в стадии формирования")))</f>
        <v/>
      </c>
      <c r="CU40" s="173" t="str">
        <f>IF('Познавательное развитие'!U31="","",IF('Познавательное развитие'!U31=2,"сформирован",IF('Познавательное развитие'!U31=0,"не сформирован", "в стадии формирования")))</f>
        <v/>
      </c>
      <c r="CV40" s="173" t="e">
        <f>IF('Познавательное развитие'!#REF!="","",IF('Познавательное развитие'!#REF!=2,"сформирован",IF('Познавательное развитие'!#REF!=0,"не сформирован", "в стадии формирования")))</f>
        <v>#REF!</v>
      </c>
      <c r="CW40" s="173" t="str">
        <f>IF('Познавательное развитие'!Y31="","",IF('Познавательное развитие'!Y31=2,"сформирован",IF('Познавательное развитие'!Y31=0,"не сформирован", "в стадии формирования")))</f>
        <v/>
      </c>
      <c r="CX40" s="173" t="str">
        <f>IF('Познавательное развитие'!Z31="","",IF('Познавательное развитие'!Z31=2,"сформирован",IF('Познавательное развитие'!Z31=0,"не сформирован", "в стадии формирования")))</f>
        <v/>
      </c>
      <c r="CY40" s="173" t="str">
        <f>IF('Познавательное развитие'!AA31="","",IF('Познавательное развитие'!AA31=2,"сформирован",IF('Познавательное развитие'!AA31=0,"не сформирован", "в стадии формирования")))</f>
        <v/>
      </c>
      <c r="CZ40" s="173" t="str">
        <f>IF('Познавательное развитие'!AB31="","",IF('Познавательное развитие'!AB31=2,"сформирован",IF('Познавательное развитие'!AB31=0,"не сформирован", "в стадии формирования")))</f>
        <v/>
      </c>
      <c r="DA40" s="173" t="str">
        <f>IF('Познавательное развитие'!AC31="","",IF('Познавательное развитие'!AC31=2,"сформирован",IF('Познавательное развитие'!AC31=0,"не сформирован", "в стадии формирования")))</f>
        <v/>
      </c>
      <c r="DB40" s="173" t="str">
        <f>IF('Познавательное развитие'!AD31="","",IF('Познавательное развитие'!AD31=2,"сформирован",IF('Познавательное развитие'!AD31=0,"не сформирован", "в стадии формирования")))</f>
        <v/>
      </c>
      <c r="DC40" s="173" t="str">
        <f>IF('Познавательное развитие'!AE31="","",IF('Познавательное развитие'!AE31=2,"сформирован",IF('Познавательное развитие'!AE31=0,"не сформирован", "в стадии формирования")))</f>
        <v/>
      </c>
      <c r="DD40" s="173" t="str">
        <f>IF('Речевое развитие'!J30="","",IF('Речевое развитие'!J30=2,"сформирован",IF('Речевое развитие'!J30=0,"не сформирован", "в стадии формирования")))</f>
        <v/>
      </c>
      <c r="DE40" s="173" t="str">
        <f>IF('Речевое развитие'!K30="","",IF('Речевое развитие'!K30=2,"сформирован",IF('Речевое развитие'!K30=0,"не сформирован", "в стадии формирования")))</f>
        <v/>
      </c>
      <c r="DF40" s="173" t="str">
        <f>IF('Речевое развитие'!L30="","",IF('Речевое развитие'!L30=2,"сформирован",IF('Речевое развитие'!L30=0,"не сформирован", "в стадии формирования")))</f>
        <v/>
      </c>
      <c r="DG40" s="175" t="str">
        <f>IF('Художественно-эстетическое разв'!AA31="","",IF('Художественно-эстетическое разв'!AA31=2,"сформирован",IF('Художественно-эстетическое разв'!AA31=0,"не сформирован", "в стадии формирования")))</f>
        <v/>
      </c>
      <c r="DH40" s="176"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развитие'!#REF!="","",IF('Познавательное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развитие'!#REF!+'Познавательное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разв'!AA31)/27)))))))))))))))))))))))))))</f>
        <v/>
      </c>
      <c r="DI40" s="173" t="str">
        <f>'целевые ориентиры'!CZ30</f>
        <v/>
      </c>
      <c r="DK40" s="81"/>
      <c r="DL40" s="81"/>
      <c r="DM40" s="81"/>
      <c r="DN40" s="81"/>
      <c r="DO40" s="81"/>
      <c r="DP40" s="81"/>
      <c r="DQ40" s="81"/>
      <c r="DR40" s="81"/>
      <c r="DS40" s="81"/>
      <c r="DT40" s="81"/>
      <c r="DU40" s="81"/>
      <c r="DV40" s="81"/>
      <c r="DW40" s="81"/>
      <c r="DX40" s="81"/>
      <c r="DY40" s="81"/>
      <c r="DZ40" s="81"/>
      <c r="EA40" s="81"/>
      <c r="EB40" s="81"/>
      <c r="EC40" s="81"/>
      <c r="ED40" s="81"/>
      <c r="EE40" s="81"/>
      <c r="EF40" s="81"/>
      <c r="EG40" s="81"/>
      <c r="EH40" s="81"/>
      <c r="EI40" s="81"/>
      <c r="EJ40" s="81"/>
      <c r="EK40" s="81"/>
      <c r="EL40" s="81"/>
      <c r="EM40" s="81"/>
      <c r="EN40" s="81"/>
      <c r="EO40" s="81"/>
      <c r="EP40" s="81"/>
      <c r="EQ40" s="81"/>
      <c r="ER40" s="81"/>
      <c r="ES40" s="81"/>
      <c r="ET40" s="81"/>
    </row>
    <row r="41" spans="1:150" s="119" customFormat="1" hidden="1">
      <c r="A41" s="96">
        <f>список!A29</f>
        <v>28</v>
      </c>
      <c r="B41" s="163" t="str">
        <f>IF(список!B29="","",список!B29)</f>
        <v/>
      </c>
      <c r="C41" s="97">
        <f>IF(список!C29="","",список!C29)</f>
        <v>0</v>
      </c>
      <c r="D41" s="81"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E41" s="81"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F41" s="81"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G41" s="81"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H41" s="81"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I41" s="81" t="str">
        <f>IF('Познавательное развитие'!J32="","",IF('Познавательное развитие'!J32=2,"сформирован",IF('Познавательное развитие'!J32=0,"не сформирован", "в стадии формирования")))</f>
        <v/>
      </c>
      <c r="J41" s="81" t="str">
        <f>IF('Познавательное развитие'!K32="","",IF('Познавательное развитие'!K32=2,"сформирован",IF('Познавательное развитие'!K32=0,"не сформирован", "в стадии формирования")))</f>
        <v/>
      </c>
      <c r="K41" s="81" t="str">
        <f>IF('Познавательное развитие'!N32="","",IF('Познавательное развитие'!N32=2,"сформирован",IF('Познавательное развитие'!N32=0,"не сформирован", "в стадии формирования")))</f>
        <v/>
      </c>
      <c r="L41" s="81" t="str">
        <f>IF('Познавательное развитие'!O32="","",IF('Познавательное развитие'!O32=2,"сформирован",IF('Познавательное развитие'!O32=0,"не сформирован", "в стадии формирования")))</f>
        <v/>
      </c>
      <c r="M41" s="81" t="str">
        <f>IF('Познавательное развитие'!U32="","",IF('Познавательное развитие'!U32=2,"сформирован",IF('Познавательное развитие'!U32=0,"не сформирован", "в стадии формирования")))</f>
        <v/>
      </c>
      <c r="N41" s="81" t="str">
        <f>IF('Речевое развитие'!G31="","",IF('Речевое развитие'!G31=2,"сформирован",IF('Речевое развитие'!G31=0,"не сформирован", "в стадии формирования")))</f>
        <v/>
      </c>
      <c r="O41" s="81"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P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1" s="134"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разв'!D32="","",IF('Художественно-эстетическое разв'!#REF!="","",IF('Художественно-эстетическое разв'!#REF!="","",('Социально-коммуникативное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разв'!D32+'Художественно-эстетическое разв'!#REF!+'Художественно-эстетическое разв'!#REF!)/14))))))))))))))</f>
        <v/>
      </c>
      <c r="S41" s="173" t="str">
        <f>'целевые ориентиры'!Q31</f>
        <v/>
      </c>
      <c r="T41" s="173"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3"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V41" s="173"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W41" s="173"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X41" s="173"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Y41" s="173"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Z4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1" s="173"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AB41" s="173" t="str">
        <f>IF('Познавательное развитие'!T32="","",IF('Познавательное развитие'!T32=2,"сформирован",IF('Познавательное развитие'!T32=0,"не сформирован", "в стадии формирования")))</f>
        <v/>
      </c>
      <c r="AC41" s="173" t="str">
        <f>IF('Речевое развитие'!G31="","",IF('Речевое развитие'!G31=2,"сформирован",IF('Речевое развитие'!G31=0,"не сформирован", "в стадии формирования")))</f>
        <v/>
      </c>
      <c r="AD41" s="173"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разви'!#REF!="","",IF('Социально-коммуникативное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разви'!#REF!+'Социально-коммуникативное разви'!U32+'Познавательное развитие'!T32+'Речевое развитие'!G31)/10))))))))))</f>
        <v/>
      </c>
      <c r="AE41" s="173">
        <f>'целевые ориентиры'!AB42</f>
        <v>36</v>
      </c>
      <c r="AF41" s="173" t="str">
        <f>IF('Социально-коммуникативное разви'!P32="","",IF('Социально-коммуникативное разви'!P32=2,"сформирован",IF('Социально-коммуникативное разви'!P32=0,"не сформирован", "в стадии формирования")))</f>
        <v/>
      </c>
      <c r="AG41" s="173" t="str">
        <f>IF('Познавательное развитие'!P32="","",IF('Познавательное развитие'!P32=2,"сформирован",IF('Познавательное развитие'!P32=0,"не сформирован", "в стадии формирования")))</f>
        <v/>
      </c>
      <c r="AH41" s="173" t="str">
        <f>IF('Речевое развитие'!F31="","",IF('Речевое развитие'!F31=2,"сформирован",IF('Речевое развитие'!GG31=0,"не сформирован", "в стадии формирования")))</f>
        <v/>
      </c>
      <c r="AI41" s="173" t="str">
        <f>IF('Речевое развитие'!G31="","",IF('Речевое развитие'!G31=2,"сформирован",IF('Речевое развитие'!GH31=0,"не сформирован", "в стадии формирования")))</f>
        <v/>
      </c>
      <c r="AJ41" s="173" t="str">
        <f>IF('Речевое развитие'!M31="","",IF('Речевое развитие'!M31=2,"сформирован",IF('Речевое развитие'!M31=0,"не сформирован", "в стадии формирования")))</f>
        <v/>
      </c>
      <c r="AK41" s="173" t="str">
        <f>IF('Речевое развитие'!N31="","",IF('Речевое развитие'!N31=2,"сформирован",IF('Речевое развитие'!N31=0,"не сформирован", "в стадии формирования")))</f>
        <v/>
      </c>
      <c r="AL41" s="173" t="str">
        <f>IF('Художественно-эстетическое разв'!E32="","",IF('Художественно-эстетическое разв'!E32=2,"сформирован",IF('Художественно-эстетическое разв'!E32=0,"не сформирован", "в стадии формирования")))</f>
        <v/>
      </c>
      <c r="AM41" s="173"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AN4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1" s="173" t="str">
        <f>IF('Художественно-эстетическое разв'!AB32="","",IF('Художественно-эстетическое разв'!AB32=2,"сформирован",IF('Художественно-эстетическое разв'!AB32=0,"не сформирован", "в стадии формирования")))</f>
        <v/>
      </c>
      <c r="AP41" s="174"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разв'!#REF!="","",IF('Художественно-эстетическое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разв'!#REF!+'Художественно-эстетическое разв'!AB32)/10))))))))))</f>
        <v/>
      </c>
      <c r="AQ41" s="173">
        <f>'целевые ориентиры'!AM42</f>
        <v>36</v>
      </c>
      <c r="AR41" s="173" t="str">
        <f>'Речевое развитие'!I31</f>
        <v/>
      </c>
      <c r="AS41" s="173" t="str">
        <f>IF('Речевое развитие'!D31="","",IF('Речевое развитие'!D31=2,"сформирован",IF('Речевое развитие'!D31=0,"не сформирован", "в стадии формирования")))</f>
        <v/>
      </c>
      <c r="AT41" s="173" t="e">
        <f>IF('Речевое развитие'!#REF!="","",IF('Речевое развитие'!#REF!=2,"сформирован",IF('Речевое развитие'!#REF!=0,"не сформирован", "в стадии формирования")))</f>
        <v>#REF!</v>
      </c>
      <c r="AU41" s="173" t="str">
        <f>IF('Речевое развитие'!E31="","",IF('Речевое развитие'!E31=2,"сформирован",IF('Речевое развитие'!E31=0,"не сформирован", "в стадии формирования")))</f>
        <v/>
      </c>
      <c r="AV41" s="173" t="str">
        <f>IF('Речевое развитие'!F31="","",IF('Речевое развитие'!F31=2,"сформирован",IF('Речевое развитие'!F31=0,"не сформирован", "в стадии формирования")))</f>
        <v/>
      </c>
      <c r="AW41" s="173" t="str">
        <f>IF('Речевое развитие'!G31="","",IF('Речевое развитие'!G31=2,"сформирован",IF('Речевое развитие'!G31=0,"не сформирован", "в стадии формирования")))</f>
        <v/>
      </c>
      <c r="AX41" s="173"/>
      <c r="AY41" s="173" t="str">
        <f>IF('Речевое развитие'!M31="","",IF('Речевое развитие'!M31=2,"сформирован",IF('Речевое развитие'!M31=0,"не сформирован", "в стадии формирования")))</f>
        <v/>
      </c>
      <c r="AZ41" s="173" t="str">
        <f>IF('Познавательное развитие'!V32="","",IF('Речевое развитие'!D31="","",IF('Речевое развитие'!#REF!="","",IF('Речевое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развитие'!#REF!+'Речевое развитие'!E31+'Речевое развитие'!F31+'Речевое развитие'!G31+'Речевое развитие'!J31+'Речевое развитие'!M31)/8))))))))</f>
        <v/>
      </c>
      <c r="BA41" s="173" t="str">
        <f>'целевые ориентиры'!AV31</f>
        <v/>
      </c>
      <c r="BB41" s="173"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BC41" s="173" t="str">
        <f>IF('Художественно-эстетическое разв'!N32="","",IF('Художественно-эстетическое разв'!N32=2,"сформирован",IF('Художественно-эстетическое разв'!N32=0,"не сформирован", "в стадии формирования")))</f>
        <v/>
      </c>
      <c r="BD41" s="175" t="str">
        <f>IF('Художественно-эстетическое разв'!V32="","",IF('Художественно-эстетическое разв'!V32=2,"сформирован",IF('Художественно-эстетическое разв'!V32=0,"не сформирован", "в стадии формирования")))</f>
        <v/>
      </c>
      <c r="BE41" s="173" t="str">
        <f>IF('Физическое развитие'!D31="","",IF('Физическое развитие'!D31=2,"сформирован",IF('Физическое развитие'!D31=0,"не сформирован", "в стадии формирования")))</f>
        <v/>
      </c>
      <c r="BF41" s="173" t="str">
        <f>IF('Физическое развитие'!E31="","",IF('Физическое развитие'!E31=2,"сформирован",IF('Физическое развитие'!E31=0,"не сформирован", "в стадии формирования")))</f>
        <v/>
      </c>
      <c r="BG41" s="173" t="str">
        <f>IF('Физическое развитие'!F31="","",IF('Физическое развитие'!F31=2,"сформирован",IF('Физическое развитие'!F31=0,"не сформирован", "в стадии формирования")))</f>
        <v/>
      </c>
      <c r="BH41" s="173" t="str">
        <f>IF('Физическое развитие'!G31="","",IF('Физическое развитие'!G31=2,"сформирован",IF('Физическое развитие'!G31=0,"не сформирован", "в стадии формирования")))</f>
        <v/>
      </c>
      <c r="BI41" s="173" t="str">
        <f>IF('Физическое развитие'!H31="","",IF('Физическое развитие'!H31=2,"сформирован",IF('Физическое развитие'!H31=0,"не сформирован", "в стадии формирования")))</f>
        <v/>
      </c>
      <c r="BJ41" s="173" t="e">
        <f>IF('Физическое развитие'!#REF!="","",IF('Физическое развитие'!#REF!=2,"сформирован",IF('Физическое развитие'!#REF!=0,"не сформирован", "в стадии формирования")))</f>
        <v>#REF!</v>
      </c>
      <c r="BK41" s="173" t="str">
        <f>IF('Физическое развитие'!I31="","",IF('Физическое развитие'!I31=2,"сформирован",IF('Физическое развитие'!I31=0,"не сформирован", "в стадии формирования")))</f>
        <v/>
      </c>
      <c r="BL41" s="173" t="str">
        <f>IF('Физическое развитие'!J31="","",IF('Физическое развитие'!J31=2,"сформирован",IF('Физическое развитие'!J31=0,"не сформирован", "в стадии формирования")))</f>
        <v/>
      </c>
      <c r="BM41" s="173" t="str">
        <f>IF('Физическое развитие'!K31="","",IF('Физическое развитие'!K31=2,"сформирован",IF('Физическое развитие'!K31=0,"не сформирован", "в стадии формирования")))</f>
        <v/>
      </c>
      <c r="BN41" s="173" t="str">
        <f>IF('Физическое развитие'!M31="","",IF('Физическое развитие'!M31=2,"сформирован",IF('Физическое развитие'!M31=0,"не сформирован", "в стадии формирования")))</f>
        <v/>
      </c>
      <c r="BO41" s="176"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развитие'!#REF!="","",IF('Физическое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развитие'!#REF!+'Физическое развитие'!I31+'Физическое развитие'!J31+'Физическое развитие'!K31+'Физическое развитие'!M31)/13)))))))))))))</f>
        <v/>
      </c>
      <c r="BP41" s="173">
        <f>'целевые ориентиры'!BJ42</f>
        <v>0</v>
      </c>
      <c r="BQ41" s="173"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BR41" s="173"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BS41" s="173"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BT41" s="173"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BU41" s="173"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BV41" s="173"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BW4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1" s="173"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BY41" s="173"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BZ41" s="173" t="str">
        <f>IF('Физическое развитие'!L31="","",IF('Физическое развитие'!L31=2,"сформирован",IF('Физическое развитие'!L31=0,"не сформирован", "в стадии формирования")))</f>
        <v/>
      </c>
      <c r="CA41" s="173" t="str">
        <f>IF('Физическое развитие'!P31="","",IF('Физическое развитие'!P31=2,"сформирован",IF('Физическое развитие'!P31=0,"не сформирован", "в стадии формирования")))</f>
        <v/>
      </c>
      <c r="CB41" s="173" t="e">
        <f>IF('Физическое развитие'!#REF!="","",IF('Физическое развитие'!#REF!=2,"сформирован",IF('Физическое развитие'!#REF!=0,"не сформирован", "в стадии формирования")))</f>
        <v>#REF!</v>
      </c>
      <c r="CC41" s="173" t="str">
        <f>IF('Физическое развитие'!Q31="","",IF('Физическое развитие'!Q31=2,"сформирован",IF('Физическое развитие'!Q31=0,"не сформирован", "в стадии формирования")))</f>
        <v/>
      </c>
      <c r="CD41" s="173" t="str">
        <f>IF('Физическое развитие'!R31="","",IF('Физическое развитие'!R31=2,"сформирован",IF('Физическое развитие'!R31=0,"не сформирован", "в стадии формирования")))</f>
        <v/>
      </c>
      <c r="CE41" s="173"/>
      <c r="CF41" s="173" t="str">
        <f>'целевые ориентиры'!BX42</f>
        <v/>
      </c>
      <c r="CG41" s="173"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CH41" s="173"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CI41" s="173"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CJ41" s="173"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CK41" s="173" t="str">
        <f>IF('Социально-коммуникативное разви'!AB32="","",IF('Социально-коммуникативное разви'!AB32=2,"сформирован",IF('Социально-коммуникативное разви'!AB32=0,"не сформирован", "в стадии формирования")))</f>
        <v/>
      </c>
      <c r="CL41" s="173" t="str">
        <f>IF('Социально-коммуникативное разви'!AC32="","",IF('Социально-коммуникативное разви'!AC32=2,"сформирован",IF('Социально-коммуникативное разви'!AC32=0,"не сформирован", "в стадии формирования")))</f>
        <v/>
      </c>
      <c r="CM41" s="173"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CN41" s="173" t="str">
        <f>IF('Социально-коммуникативное разви'!AE32="","",IF('Социально-коммуникативное разви'!AE32=2,"сформирован",IF('Социально-коммуникативное разви'!AE32=0,"не сформирован", "в стадии формирования")))</f>
        <v/>
      </c>
      <c r="CO41" s="173" t="str">
        <f>IF('Познавательное развитие'!D32="","",IF('Познавательное развитие'!D32=2,"сформирован",IF('Познавательное развитие'!D32=0,"не сформирован", "в стадии формирования")))</f>
        <v/>
      </c>
      <c r="CP41" s="173" t="str">
        <f>IF('Познавательное развитие'!E32="","",IF('Познавательное развитие'!E32=2,"сформирован",IF('Познавательное развитие'!E32=0,"не сформирован", "в стадии формирования")))</f>
        <v/>
      </c>
      <c r="CQ41" s="173" t="str">
        <f>IF('Познавательное развитие'!F32="","",IF('Познавательное развитие'!F32=2,"сформирован",IF('Познавательное развитие'!F32=0,"не сформирован", "в стадии формирования")))</f>
        <v/>
      </c>
      <c r="CR41" s="173" t="str">
        <f>IF('Познавательное развитие'!I32="","",IF('Познавательное развитие'!I32=2,"сформирован",IF('Познавательное развитие'!I32=0,"не сформирован", "в стадии формирования")))</f>
        <v/>
      </c>
      <c r="CS41" s="173" t="str">
        <f>IF('Познавательное развитие'!K32="","",IF('Познавательное развитие'!K32=2,"сформирован",IF('Познавательное развитие'!K32=0,"не сформирован", "в стадии формирования")))</f>
        <v/>
      </c>
      <c r="CT41" s="173" t="str">
        <f>IF('Познавательное развитие'!S32="","",IF('Познавательное развитие'!S32=2,"сформирован",IF('Познавательное развитие'!S32=0,"не сформирован", "в стадии формирования")))</f>
        <v/>
      </c>
      <c r="CU41" s="173" t="str">
        <f>IF('Познавательное развитие'!U32="","",IF('Познавательное развитие'!U32=2,"сформирован",IF('Познавательное развитие'!U32=0,"не сформирован", "в стадии формирования")))</f>
        <v/>
      </c>
      <c r="CV41" s="173" t="e">
        <f>IF('Познавательное развитие'!#REF!="","",IF('Познавательное развитие'!#REF!=2,"сформирован",IF('Познавательное развитие'!#REF!=0,"не сформирован", "в стадии формирования")))</f>
        <v>#REF!</v>
      </c>
      <c r="CW41" s="173" t="str">
        <f>IF('Познавательное развитие'!Y32="","",IF('Познавательное развитие'!Y32=2,"сформирован",IF('Познавательное развитие'!Y32=0,"не сформирован", "в стадии формирования")))</f>
        <v/>
      </c>
      <c r="CX41" s="173" t="str">
        <f>IF('Познавательное развитие'!Z32="","",IF('Познавательное развитие'!Z32=2,"сформирован",IF('Познавательное развитие'!Z32=0,"не сформирован", "в стадии формирования")))</f>
        <v/>
      </c>
      <c r="CY41" s="173" t="str">
        <f>IF('Познавательное развитие'!AA32="","",IF('Познавательное развитие'!AA32=2,"сформирован",IF('Познавательное развитие'!AA32=0,"не сформирован", "в стадии формирования")))</f>
        <v/>
      </c>
      <c r="CZ41" s="173" t="str">
        <f>IF('Познавательное развитие'!AB32="","",IF('Познавательное развитие'!AB32=2,"сформирован",IF('Познавательное развитие'!AB32=0,"не сформирован", "в стадии формирования")))</f>
        <v/>
      </c>
      <c r="DA41" s="173" t="str">
        <f>IF('Познавательное развитие'!AC32="","",IF('Познавательное развитие'!AC32=2,"сформирован",IF('Познавательное развитие'!AC32=0,"не сформирован", "в стадии формирования")))</f>
        <v/>
      </c>
      <c r="DB41" s="173" t="str">
        <f>IF('Познавательное развитие'!AD32="","",IF('Познавательное развитие'!AD32=2,"сформирован",IF('Познавательное развитие'!AD32=0,"не сформирован", "в стадии формирования")))</f>
        <v/>
      </c>
      <c r="DC41" s="173" t="str">
        <f>IF('Познавательное развитие'!AE32="","",IF('Познавательное развитие'!AE32=2,"сформирован",IF('Познавательное развитие'!AE32=0,"не сформирован", "в стадии формирования")))</f>
        <v/>
      </c>
      <c r="DD41" s="173" t="str">
        <f>IF('Речевое развитие'!J31="","",IF('Речевое развитие'!J31=2,"сформирован",IF('Речевое развитие'!J31=0,"не сформирован", "в стадии формирования")))</f>
        <v/>
      </c>
      <c r="DE41" s="173" t="str">
        <f>IF('Речевое развитие'!K31="","",IF('Речевое развитие'!K31=2,"сформирован",IF('Речевое развитие'!K31=0,"не сформирован", "в стадии формирования")))</f>
        <v/>
      </c>
      <c r="DF41" s="173" t="str">
        <f>IF('Речевое развитие'!L31="","",IF('Речевое развитие'!L31=2,"сформирован",IF('Речевое развитие'!L31=0,"не сформирован", "в стадии формирования")))</f>
        <v/>
      </c>
      <c r="DG41" s="175" t="str">
        <f>IF('Художественно-эстетическое разв'!AA32="","",IF('Художественно-эстетическое разв'!AA32=2,"сформирован",IF('Художественно-эстетическое разв'!AA32=0,"не сформирован", "в стадии формирования")))</f>
        <v/>
      </c>
      <c r="DH41" s="176"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развитие'!#REF!="","",IF('Познавательное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развитие'!#REF!+'Познавательное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разв'!AA32)/27)))))))))))))))))))))))))))</f>
        <v/>
      </c>
      <c r="DI41" s="173" t="str">
        <f>'целевые ориентиры'!CZ31</f>
        <v/>
      </c>
      <c r="DK41" s="81"/>
      <c r="DL41" s="81"/>
      <c r="DM41" s="81"/>
      <c r="DN41" s="81"/>
      <c r="DO41" s="81"/>
      <c r="DP41" s="81"/>
      <c r="DQ41" s="81"/>
      <c r="DR41" s="81"/>
      <c r="DS41" s="81"/>
      <c r="DT41" s="81"/>
      <c r="DU41" s="81"/>
      <c r="DV41" s="81"/>
      <c r="DW41" s="81"/>
      <c r="DX41" s="81"/>
      <c r="DY41" s="81"/>
      <c r="DZ41" s="81"/>
      <c r="EA41" s="81"/>
      <c r="EB41" s="81"/>
      <c r="EC41" s="81"/>
      <c r="ED41" s="81"/>
      <c r="EE41" s="81"/>
      <c r="EF41" s="81"/>
      <c r="EG41" s="81"/>
      <c r="EH41" s="81"/>
      <c r="EI41" s="81"/>
      <c r="EJ41" s="81"/>
      <c r="EK41" s="81"/>
      <c r="EL41" s="81"/>
      <c r="EM41" s="81"/>
      <c r="EN41" s="81"/>
      <c r="EO41" s="81"/>
      <c r="EP41" s="81"/>
      <c r="EQ41" s="81"/>
      <c r="ER41" s="81"/>
      <c r="ES41" s="81"/>
      <c r="ET41" s="81"/>
    </row>
    <row r="42" spans="1:150" s="119" customFormat="1" hidden="1">
      <c r="A42" s="96">
        <f>список!A30</f>
        <v>29</v>
      </c>
      <c r="B42" s="163" t="str">
        <f>IF(список!B30="","",список!B30)</f>
        <v/>
      </c>
      <c r="C42" s="97">
        <f>IF(список!C30="","",список!C30)</f>
        <v>0</v>
      </c>
      <c r="D42" s="81"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E42" s="81"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F42" s="81"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G42" s="81"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H42" s="81"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I42" s="81" t="str">
        <f>IF('Познавательное развитие'!J33="","",IF('Познавательное развитие'!J33=2,"сформирован",IF('Познавательное развитие'!J33=0,"не сформирован", "в стадии формирования")))</f>
        <v/>
      </c>
      <c r="J42" s="81" t="str">
        <f>IF('Познавательное развитие'!K33="","",IF('Познавательное развитие'!K33=2,"сформирован",IF('Познавательное развитие'!K33=0,"не сформирован", "в стадии формирования")))</f>
        <v/>
      </c>
      <c r="K42" s="81" t="str">
        <f>IF('Познавательное развитие'!N33="","",IF('Познавательное развитие'!N33=2,"сформирован",IF('Познавательное развитие'!N33=0,"не сформирован", "в стадии формирования")))</f>
        <v/>
      </c>
      <c r="L42" s="81" t="str">
        <f>IF('Познавательное развитие'!O33="","",IF('Познавательное развитие'!O33=2,"сформирован",IF('Познавательное развитие'!O33=0,"не сформирован", "в стадии формирования")))</f>
        <v/>
      </c>
      <c r="M42" s="81" t="str">
        <f>IF('Познавательное развитие'!U33="","",IF('Познавательное развитие'!U33=2,"сформирован",IF('Познавательное развитие'!U33=0,"не сформирован", "в стадии формирования")))</f>
        <v/>
      </c>
      <c r="N42" s="81" t="str">
        <f>IF('Речевое развитие'!G32="","",IF('Речевое развитие'!G32=2,"сформирован",IF('Речевое развитие'!G32=0,"не сформирован", "в стадии формирования")))</f>
        <v/>
      </c>
      <c r="O42" s="81"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P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2" s="134"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разв'!D33="","",IF('Художественно-эстетическое разв'!#REF!="","",IF('Художественно-эстетическое разв'!#REF!="","",('Социально-коммуникативное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разв'!D33+'Художественно-эстетическое разв'!#REF!+'Художественно-эстетическое разв'!#REF!)/14))))))))))))))</f>
        <v/>
      </c>
      <c r="S42" s="173" t="str">
        <f>'целевые ориентиры'!Q32</f>
        <v/>
      </c>
      <c r="T42" s="173"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3"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V42" s="173"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W42" s="173"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X42" s="173"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Y42" s="173"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Z4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2" s="173"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AB42" s="173" t="str">
        <f>IF('Познавательное развитие'!T33="","",IF('Познавательное развитие'!T33=2,"сформирован",IF('Познавательное развитие'!T33=0,"не сформирован", "в стадии формирования")))</f>
        <v/>
      </c>
      <c r="AC42" s="173" t="str">
        <f>IF('Речевое развитие'!G32="","",IF('Речевое развитие'!G32=2,"сформирован",IF('Речевое развитие'!G32=0,"не сформирован", "в стадии формирования")))</f>
        <v/>
      </c>
      <c r="AD42" s="173"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разви'!#REF!="","",IF('Социально-коммуникативное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разви'!#REF!+'Социально-коммуникативное разви'!U33+'Познавательное развитие'!T33+'Речевое развитие'!G32)/10))))))))))</f>
        <v/>
      </c>
      <c r="AE42" s="173">
        <f>'целевые ориентиры'!AB43</f>
        <v>0</v>
      </c>
      <c r="AF42" s="173" t="str">
        <f>IF('Социально-коммуникативное разви'!P33="","",IF('Социально-коммуникативное разви'!P33=2,"сформирован",IF('Социально-коммуникативное разви'!P33=0,"не сформирован", "в стадии формирования")))</f>
        <v/>
      </c>
      <c r="AG42" s="173" t="str">
        <f>IF('Познавательное развитие'!P33="","",IF('Познавательное развитие'!P33=2,"сформирован",IF('Познавательное развитие'!P33=0,"не сформирован", "в стадии формирования")))</f>
        <v/>
      </c>
      <c r="AH42" s="173" t="str">
        <f>IF('Речевое развитие'!F32="","",IF('Речевое развитие'!F32=2,"сформирован",IF('Речевое развитие'!GG32=0,"не сформирован", "в стадии формирования")))</f>
        <v/>
      </c>
      <c r="AI42" s="173" t="str">
        <f>IF('Речевое развитие'!G32="","",IF('Речевое развитие'!G32=2,"сформирован",IF('Речевое развитие'!GH32=0,"не сформирован", "в стадии формирования")))</f>
        <v/>
      </c>
      <c r="AJ42" s="173" t="str">
        <f>IF('Речевое развитие'!M32="","",IF('Речевое развитие'!M32=2,"сформирован",IF('Речевое развитие'!M32=0,"не сформирован", "в стадии формирования")))</f>
        <v/>
      </c>
      <c r="AK42" s="173" t="str">
        <f>IF('Речевое развитие'!N32="","",IF('Речевое развитие'!N32=2,"сформирован",IF('Речевое развитие'!N32=0,"не сформирован", "в стадии формирования")))</f>
        <v/>
      </c>
      <c r="AL42" s="173" t="str">
        <f>IF('Художественно-эстетическое разв'!E33="","",IF('Художественно-эстетическое разв'!E33=2,"сформирован",IF('Художественно-эстетическое разв'!E33=0,"не сформирован", "в стадии формирования")))</f>
        <v/>
      </c>
      <c r="AM42" s="173"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AN4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2" s="173" t="str">
        <f>IF('Художественно-эстетическое разв'!AB33="","",IF('Художественно-эстетическое разв'!AB33=2,"сформирован",IF('Художественно-эстетическое разв'!AB33=0,"не сформирован", "в стадии формирования")))</f>
        <v/>
      </c>
      <c r="AP42" s="174"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разв'!#REF!="","",IF('Художественно-эстетическое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разв'!#REF!+'Художественно-эстетическое разв'!AB33)/10))))))))))</f>
        <v/>
      </c>
      <c r="AQ42" s="173">
        <f>'целевые ориентиры'!AM43</f>
        <v>0</v>
      </c>
      <c r="AR42" s="173" t="str">
        <f>'Речевое развитие'!I32</f>
        <v/>
      </c>
      <c r="AS42" s="173" t="str">
        <f>IF('Речевое развитие'!D32="","",IF('Речевое развитие'!D32=2,"сформирован",IF('Речевое развитие'!D32=0,"не сформирован", "в стадии формирования")))</f>
        <v/>
      </c>
      <c r="AT42" s="173" t="e">
        <f>IF('Речевое развитие'!#REF!="","",IF('Речевое развитие'!#REF!=2,"сформирован",IF('Речевое развитие'!#REF!=0,"не сформирован", "в стадии формирования")))</f>
        <v>#REF!</v>
      </c>
      <c r="AU42" s="173" t="str">
        <f>IF('Речевое развитие'!E32="","",IF('Речевое развитие'!E32=2,"сформирован",IF('Речевое развитие'!E32=0,"не сформирован", "в стадии формирования")))</f>
        <v/>
      </c>
      <c r="AV42" s="173" t="str">
        <f>IF('Речевое развитие'!F32="","",IF('Речевое развитие'!F32=2,"сформирован",IF('Речевое развитие'!F32=0,"не сформирован", "в стадии формирования")))</f>
        <v/>
      </c>
      <c r="AW42" s="173" t="str">
        <f>IF('Речевое развитие'!G32="","",IF('Речевое развитие'!G32=2,"сформирован",IF('Речевое развитие'!G32=0,"не сформирован", "в стадии формирования")))</f>
        <v/>
      </c>
      <c r="AX42" s="173"/>
      <c r="AY42" s="173" t="str">
        <f>IF('Речевое развитие'!M32="","",IF('Речевое развитие'!M32=2,"сформирован",IF('Речевое развитие'!M32=0,"не сформирован", "в стадии формирования")))</f>
        <v/>
      </c>
      <c r="AZ42" s="173" t="str">
        <f>IF('Познавательное развитие'!V33="","",IF('Речевое развитие'!D32="","",IF('Речевое развитие'!#REF!="","",IF('Речевое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развитие'!#REF!+'Речевое развитие'!E32+'Речевое развитие'!F32+'Речевое развитие'!G32+'Речевое развитие'!J32+'Речевое развитие'!M32)/8))))))))</f>
        <v/>
      </c>
      <c r="BA42" s="173" t="str">
        <f>'целевые ориентиры'!AV32</f>
        <v/>
      </c>
      <c r="BB42" s="173"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BC42" s="173" t="str">
        <f>IF('Художественно-эстетическое разв'!N33="","",IF('Художественно-эстетическое разв'!N33=2,"сформирован",IF('Художественно-эстетическое разв'!N33=0,"не сформирован", "в стадии формирования")))</f>
        <v/>
      </c>
      <c r="BD42" s="175" t="str">
        <f>IF('Художественно-эстетическое разв'!V33="","",IF('Художественно-эстетическое разв'!V33=2,"сформирован",IF('Художественно-эстетическое разв'!V33=0,"не сформирован", "в стадии формирования")))</f>
        <v/>
      </c>
      <c r="BE42" s="173" t="str">
        <f>IF('Физическое развитие'!D32="","",IF('Физическое развитие'!D32=2,"сформирован",IF('Физическое развитие'!D32=0,"не сформирован", "в стадии формирования")))</f>
        <v/>
      </c>
      <c r="BF42" s="173" t="str">
        <f>IF('Физическое развитие'!E32="","",IF('Физическое развитие'!E32=2,"сформирован",IF('Физическое развитие'!E32=0,"не сформирован", "в стадии формирования")))</f>
        <v/>
      </c>
      <c r="BG42" s="173" t="str">
        <f>IF('Физическое развитие'!F32="","",IF('Физическое развитие'!F32=2,"сформирован",IF('Физическое развитие'!F32=0,"не сформирован", "в стадии формирования")))</f>
        <v/>
      </c>
      <c r="BH42" s="173" t="str">
        <f>IF('Физическое развитие'!G32="","",IF('Физическое развитие'!G32=2,"сформирован",IF('Физическое развитие'!G32=0,"не сформирован", "в стадии формирования")))</f>
        <v/>
      </c>
      <c r="BI42" s="173" t="str">
        <f>IF('Физическое развитие'!H32="","",IF('Физическое развитие'!H32=2,"сформирован",IF('Физическое развитие'!H32=0,"не сформирован", "в стадии формирования")))</f>
        <v/>
      </c>
      <c r="BJ42" s="173" t="e">
        <f>IF('Физическое развитие'!#REF!="","",IF('Физическое развитие'!#REF!=2,"сформирован",IF('Физическое развитие'!#REF!=0,"не сформирован", "в стадии формирования")))</f>
        <v>#REF!</v>
      </c>
      <c r="BK42" s="173" t="str">
        <f>IF('Физическое развитие'!I32="","",IF('Физическое развитие'!I32=2,"сформирован",IF('Физическое развитие'!I32=0,"не сформирован", "в стадии формирования")))</f>
        <v/>
      </c>
      <c r="BL42" s="173" t="str">
        <f>IF('Физическое развитие'!J32="","",IF('Физическое развитие'!J32=2,"сформирован",IF('Физическое развитие'!J32=0,"не сформирован", "в стадии формирования")))</f>
        <v/>
      </c>
      <c r="BM42" s="173" t="str">
        <f>IF('Физическое развитие'!K32="","",IF('Физическое развитие'!K32=2,"сформирован",IF('Физическое развитие'!K32=0,"не сформирован", "в стадии формирования")))</f>
        <v/>
      </c>
      <c r="BN42" s="173" t="str">
        <f>IF('Физическое развитие'!M32="","",IF('Физическое развитие'!M32=2,"сформирован",IF('Физическое развитие'!M32=0,"не сформирован", "в стадии формирования")))</f>
        <v/>
      </c>
      <c r="BO42" s="176"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развитие'!#REF!="","",IF('Физическое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развитие'!#REF!+'Физическое развитие'!I32+'Физическое развитие'!J32+'Физическое развитие'!K32+'Физическое развитие'!M32)/13)))))))))))))</f>
        <v/>
      </c>
      <c r="BP42" s="173">
        <f>'целевые ориентиры'!BJ43</f>
        <v>0</v>
      </c>
      <c r="BQ42" s="173"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BR42" s="173"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BS42" s="173"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BT42" s="173"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BU42" s="173"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BV42" s="173"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BW4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2" s="173"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BY42" s="173"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BZ42" s="173" t="str">
        <f>IF('Физическое развитие'!L32="","",IF('Физическое развитие'!L32=2,"сформирован",IF('Физическое развитие'!L32=0,"не сформирован", "в стадии формирования")))</f>
        <v/>
      </c>
      <c r="CA42" s="173" t="str">
        <f>IF('Физическое развитие'!P32="","",IF('Физическое развитие'!P32=2,"сформирован",IF('Физическое развитие'!P32=0,"не сформирован", "в стадии формирования")))</f>
        <v/>
      </c>
      <c r="CB42" s="173" t="e">
        <f>IF('Физическое развитие'!#REF!="","",IF('Физическое развитие'!#REF!=2,"сформирован",IF('Физическое развитие'!#REF!=0,"не сформирован", "в стадии формирования")))</f>
        <v>#REF!</v>
      </c>
      <c r="CC42" s="173" t="str">
        <f>IF('Физическое развитие'!Q32="","",IF('Физическое развитие'!Q32=2,"сформирован",IF('Физическое развитие'!Q32=0,"не сформирован", "в стадии формирования")))</f>
        <v/>
      </c>
      <c r="CD42" s="173" t="str">
        <f>IF('Физическое развитие'!R32="","",IF('Физическое развитие'!R32=2,"сформирован",IF('Физическое развитие'!R32=0,"не сформирован", "в стадии формирования")))</f>
        <v/>
      </c>
      <c r="CE42" s="173"/>
      <c r="CF42" s="173">
        <f>'целевые ориентиры'!BX43</f>
        <v>0</v>
      </c>
      <c r="CG42" s="173"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CH42" s="173"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CI42" s="173"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CJ42" s="173"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CK42" s="173" t="str">
        <f>IF('Социально-коммуникативное разви'!AB33="","",IF('Социально-коммуникативное разви'!AB33=2,"сформирован",IF('Социально-коммуникативное разви'!AB33=0,"не сформирован", "в стадии формирования")))</f>
        <v/>
      </c>
      <c r="CL42" s="173" t="str">
        <f>IF('Социально-коммуникативное разви'!AC33="","",IF('Социально-коммуникативное разви'!AC33=2,"сформирован",IF('Социально-коммуникативное разви'!AC33=0,"не сформирован", "в стадии формирования")))</f>
        <v/>
      </c>
      <c r="CM42" s="173"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CN42" s="173" t="str">
        <f>IF('Социально-коммуникативное разви'!AE33="","",IF('Социально-коммуникативное разви'!AE33=2,"сформирован",IF('Социально-коммуникативное разви'!AE33=0,"не сформирован", "в стадии формирования")))</f>
        <v/>
      </c>
      <c r="CO42" s="173" t="str">
        <f>IF('Познавательное развитие'!D33="","",IF('Познавательное развитие'!D33=2,"сформирован",IF('Познавательное развитие'!D33=0,"не сформирован", "в стадии формирования")))</f>
        <v/>
      </c>
      <c r="CP42" s="173" t="str">
        <f>IF('Познавательное развитие'!E33="","",IF('Познавательное развитие'!E33=2,"сформирован",IF('Познавательное развитие'!E33=0,"не сформирован", "в стадии формирования")))</f>
        <v/>
      </c>
      <c r="CQ42" s="173" t="str">
        <f>IF('Познавательное развитие'!F33="","",IF('Познавательное развитие'!F33=2,"сформирован",IF('Познавательное развитие'!F33=0,"не сформирован", "в стадии формирования")))</f>
        <v/>
      </c>
      <c r="CR42" s="173" t="str">
        <f>IF('Познавательное развитие'!I33="","",IF('Познавательное развитие'!I33=2,"сформирован",IF('Познавательное развитие'!I33=0,"не сформирован", "в стадии формирования")))</f>
        <v/>
      </c>
      <c r="CS42" s="173" t="str">
        <f>IF('Познавательное развитие'!K33="","",IF('Познавательное развитие'!K33=2,"сформирован",IF('Познавательное развитие'!K33=0,"не сформирован", "в стадии формирования")))</f>
        <v/>
      </c>
      <c r="CT42" s="173" t="str">
        <f>IF('Познавательное развитие'!S33="","",IF('Познавательное развитие'!S33=2,"сформирован",IF('Познавательное развитие'!S33=0,"не сформирован", "в стадии формирования")))</f>
        <v/>
      </c>
      <c r="CU42" s="173" t="str">
        <f>IF('Познавательное развитие'!U33="","",IF('Познавательное развитие'!U33=2,"сформирован",IF('Познавательное развитие'!U33=0,"не сформирован", "в стадии формирования")))</f>
        <v/>
      </c>
      <c r="CV42" s="173" t="e">
        <f>IF('Познавательное развитие'!#REF!="","",IF('Познавательное развитие'!#REF!=2,"сформирован",IF('Познавательное развитие'!#REF!=0,"не сформирован", "в стадии формирования")))</f>
        <v>#REF!</v>
      </c>
      <c r="CW42" s="173" t="str">
        <f>IF('Познавательное развитие'!Y33="","",IF('Познавательное развитие'!Y33=2,"сформирован",IF('Познавательное развитие'!Y33=0,"не сформирован", "в стадии формирования")))</f>
        <v/>
      </c>
      <c r="CX42" s="173" t="str">
        <f>IF('Познавательное развитие'!Z33="","",IF('Познавательное развитие'!Z33=2,"сформирован",IF('Познавательное развитие'!Z33=0,"не сформирован", "в стадии формирования")))</f>
        <v/>
      </c>
      <c r="CY42" s="173" t="str">
        <f>IF('Познавательное развитие'!AA33="","",IF('Познавательное развитие'!AA33=2,"сформирован",IF('Познавательное развитие'!AA33=0,"не сформирован", "в стадии формирования")))</f>
        <v/>
      </c>
      <c r="CZ42" s="173" t="str">
        <f>IF('Познавательное развитие'!AB33="","",IF('Познавательное развитие'!AB33=2,"сформирован",IF('Познавательное развитие'!AB33=0,"не сформирован", "в стадии формирования")))</f>
        <v/>
      </c>
      <c r="DA42" s="173" t="str">
        <f>IF('Познавательное развитие'!AC33="","",IF('Познавательное развитие'!AC33=2,"сформирован",IF('Познавательное развитие'!AC33=0,"не сформирован", "в стадии формирования")))</f>
        <v/>
      </c>
      <c r="DB42" s="173" t="str">
        <f>IF('Познавательное развитие'!AD33="","",IF('Познавательное развитие'!AD33=2,"сформирован",IF('Познавательное развитие'!AD33=0,"не сформирован", "в стадии формирования")))</f>
        <v/>
      </c>
      <c r="DC42" s="173" t="str">
        <f>IF('Познавательное развитие'!AE33="","",IF('Познавательное развитие'!AE33=2,"сформирован",IF('Познавательное развитие'!AE33=0,"не сформирован", "в стадии формирования")))</f>
        <v/>
      </c>
      <c r="DD42" s="173" t="str">
        <f>IF('Речевое развитие'!J32="","",IF('Речевое развитие'!J32=2,"сформирован",IF('Речевое развитие'!J32=0,"не сформирован", "в стадии формирования")))</f>
        <v/>
      </c>
      <c r="DE42" s="173" t="str">
        <f>IF('Речевое развитие'!K32="","",IF('Речевое развитие'!K32=2,"сформирован",IF('Речевое развитие'!K32=0,"не сформирован", "в стадии формирования")))</f>
        <v/>
      </c>
      <c r="DF42" s="173" t="str">
        <f>IF('Речевое развитие'!L32="","",IF('Речевое развитие'!L32=2,"сформирован",IF('Речевое развитие'!L32=0,"не сформирован", "в стадии формирования")))</f>
        <v/>
      </c>
      <c r="DG42" s="175" t="str">
        <f>IF('Художественно-эстетическое разв'!AA33="","",IF('Художественно-эстетическое разв'!AA33=2,"сформирован",IF('Художественно-эстетическое разв'!AA33=0,"не сформирован", "в стадии формирования")))</f>
        <v/>
      </c>
      <c r="DH42" s="176"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развитие'!#REF!="","",IF('Познавательное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развитие'!#REF!+'Познавательное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разв'!AA33)/27)))))))))))))))))))))))))))</f>
        <v/>
      </c>
      <c r="DI42" s="173" t="str">
        <f>'целевые ориентиры'!CZ32</f>
        <v/>
      </c>
      <c r="DK42" s="81"/>
      <c r="DL42" s="81"/>
      <c r="DM42" s="81"/>
      <c r="DN42" s="81"/>
      <c r="DO42" s="81"/>
      <c r="DP42" s="81"/>
      <c r="DQ42" s="81"/>
      <c r="DR42" s="81"/>
      <c r="DS42" s="81"/>
      <c r="DT42" s="81"/>
      <c r="DU42" s="81"/>
      <c r="DV42" s="81"/>
      <c r="DW42" s="81"/>
      <c r="DX42" s="81"/>
      <c r="DY42" s="81"/>
      <c r="DZ42" s="81"/>
      <c r="EA42" s="81"/>
      <c r="EB42" s="81"/>
      <c r="EC42" s="81"/>
      <c r="ED42" s="81"/>
      <c r="EE42" s="81"/>
      <c r="EF42" s="81"/>
      <c r="EG42" s="81"/>
      <c r="EH42" s="81"/>
      <c r="EI42" s="81"/>
      <c r="EJ42" s="81"/>
      <c r="EK42" s="81"/>
      <c r="EL42" s="81"/>
      <c r="EM42" s="81"/>
      <c r="EN42" s="81"/>
      <c r="EO42" s="81"/>
      <c r="EP42" s="81"/>
      <c r="EQ42" s="81"/>
      <c r="ER42" s="81"/>
      <c r="ES42" s="81"/>
      <c r="ET42" s="81"/>
    </row>
    <row r="43" spans="1:150" s="119" customFormat="1" hidden="1">
      <c r="A43" s="96">
        <f>список!A31</f>
        <v>30</v>
      </c>
      <c r="B43" s="163" t="str">
        <f>IF(список!B31="","",список!B31)</f>
        <v/>
      </c>
      <c r="C43" s="97">
        <f>IF(список!C31="","",список!C31)</f>
        <v>0</v>
      </c>
      <c r="D43" s="81"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E43" s="81"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F43" s="81"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G43" s="81"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H43" s="81"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I43" s="81" t="str">
        <f>IF('Познавательное развитие'!J34="","",IF('Познавательное развитие'!J34=2,"сформирован",IF('Познавательное развитие'!J34=0,"не сформирован", "в стадии формирования")))</f>
        <v/>
      </c>
      <c r="J43" s="81" t="str">
        <f>IF('Познавательное развитие'!K34="","",IF('Познавательное развитие'!K34=2,"сформирован",IF('Познавательное развитие'!K34=0,"не сформирован", "в стадии формирования")))</f>
        <v/>
      </c>
      <c r="K43" s="81" t="str">
        <f>IF('Познавательное развитие'!N34="","",IF('Познавательное развитие'!N34=2,"сформирован",IF('Познавательное развитие'!N34=0,"не сформирован", "в стадии формирования")))</f>
        <v/>
      </c>
      <c r="L43" s="81" t="str">
        <f>IF('Познавательное развитие'!O34="","",IF('Познавательное развитие'!O34=2,"сформирован",IF('Познавательное развитие'!O34=0,"не сформирован", "в стадии формирования")))</f>
        <v/>
      </c>
      <c r="M43" s="81" t="str">
        <f>IF('Познавательное развитие'!U34="","",IF('Познавательное развитие'!U34=2,"сформирован",IF('Познавательное развитие'!U34=0,"не сформирован", "в стадии формирования")))</f>
        <v/>
      </c>
      <c r="N43" s="81" t="str">
        <f>IF('Речевое развитие'!G33="","",IF('Речевое развитие'!G33=2,"сформирован",IF('Речевое развитие'!G33=0,"не сформирован", "в стадии формирования")))</f>
        <v/>
      </c>
      <c r="O43" s="81"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P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3" s="134"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разв'!D34="","",IF('Художественно-эстетическое разв'!#REF!="","",IF('Художественно-эстетическое разв'!#REF!="","",('Социально-коммуникативное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разв'!D34+'Художественно-эстетическое разв'!#REF!+'Художественно-эстетическое разв'!#REF!)/14))))))))))))))</f>
        <v/>
      </c>
      <c r="S43" s="173" t="str">
        <f>'целевые ориентиры'!Q33</f>
        <v/>
      </c>
      <c r="T43" s="173"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3"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V43" s="173"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W43" s="173"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X43" s="173"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Y43" s="173"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Z4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3" s="173"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AB43" s="173" t="str">
        <f>IF('Познавательное развитие'!T34="","",IF('Познавательное развитие'!T34=2,"сформирован",IF('Познавательное развитие'!T34=0,"не сформирован", "в стадии формирования")))</f>
        <v/>
      </c>
      <c r="AC43" s="173" t="str">
        <f>IF('Речевое развитие'!G33="","",IF('Речевое развитие'!G33=2,"сформирован",IF('Речевое развитие'!G33=0,"не сформирован", "в стадии формирования")))</f>
        <v/>
      </c>
      <c r="AD43" s="173"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разви'!#REF!="","",IF('Социально-коммуникативное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разви'!#REF!+'Социально-коммуникативное разви'!U34+'Познавательное развитие'!T34+'Речевое развитие'!G33)/10))))))))))</f>
        <v/>
      </c>
      <c r="AE43" s="173">
        <f>'целевые ориентиры'!AB44</f>
        <v>0</v>
      </c>
      <c r="AF43" s="173" t="str">
        <f>IF('Социально-коммуникативное разви'!P34="","",IF('Социально-коммуникативное разви'!P34=2,"сформирован",IF('Социально-коммуникативное разви'!P34=0,"не сформирован", "в стадии формирования")))</f>
        <v/>
      </c>
      <c r="AG43" s="173" t="str">
        <f>IF('Познавательное развитие'!P34="","",IF('Познавательное развитие'!P34=2,"сформирован",IF('Познавательное развитие'!P34=0,"не сформирован", "в стадии формирования")))</f>
        <v/>
      </c>
      <c r="AH43" s="173" t="str">
        <f>IF('Речевое развитие'!F33="","",IF('Речевое развитие'!F33=2,"сформирован",IF('Речевое развитие'!GG33=0,"не сформирован", "в стадии формирования")))</f>
        <v/>
      </c>
      <c r="AI43" s="173" t="str">
        <f>IF('Речевое развитие'!G33="","",IF('Речевое развитие'!G33=2,"сформирован",IF('Речевое развитие'!GH33=0,"не сформирован", "в стадии формирования")))</f>
        <v/>
      </c>
      <c r="AJ43" s="173" t="str">
        <f>IF('Речевое развитие'!M33="","",IF('Речевое развитие'!M33=2,"сформирован",IF('Речевое развитие'!M33=0,"не сформирован", "в стадии формирования")))</f>
        <v/>
      </c>
      <c r="AK43" s="173" t="str">
        <f>IF('Речевое развитие'!N33="","",IF('Речевое развитие'!N33=2,"сформирован",IF('Речевое развитие'!N33=0,"не сформирован", "в стадии формирования")))</f>
        <v/>
      </c>
      <c r="AL43" s="173" t="str">
        <f>IF('Художественно-эстетическое разв'!E34="","",IF('Художественно-эстетическое разв'!E34=2,"сформирован",IF('Художественно-эстетическое разв'!E34=0,"не сформирован", "в стадии формирования")))</f>
        <v/>
      </c>
      <c r="AM43" s="173"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AN4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3" s="173" t="str">
        <f>IF('Художественно-эстетическое разв'!AB34="","",IF('Художественно-эстетическое разв'!AB34=2,"сформирован",IF('Художественно-эстетическое разв'!AB34=0,"не сформирован", "в стадии формирования")))</f>
        <v/>
      </c>
      <c r="AP43" s="174"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разв'!#REF!="","",IF('Художественно-эстетическое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разв'!#REF!+'Художественно-эстетическое разв'!AB34)/10))))))))))</f>
        <v/>
      </c>
      <c r="AQ43" s="173">
        <f>'целевые ориентиры'!AM44</f>
        <v>0</v>
      </c>
      <c r="AR43" s="173" t="str">
        <f>'Речевое развитие'!I33</f>
        <v/>
      </c>
      <c r="AS43" s="173" t="str">
        <f>IF('Речевое развитие'!D33="","",IF('Речевое развитие'!D33=2,"сформирован",IF('Речевое развитие'!D33=0,"не сформирован", "в стадии формирования")))</f>
        <v/>
      </c>
      <c r="AT43" s="173" t="e">
        <f>IF('Речевое развитие'!#REF!="","",IF('Речевое развитие'!#REF!=2,"сформирован",IF('Речевое развитие'!#REF!=0,"не сформирован", "в стадии формирования")))</f>
        <v>#REF!</v>
      </c>
      <c r="AU43" s="173" t="str">
        <f>IF('Речевое развитие'!E33="","",IF('Речевое развитие'!E33=2,"сформирован",IF('Речевое развитие'!E33=0,"не сформирован", "в стадии формирования")))</f>
        <v/>
      </c>
      <c r="AV43" s="173" t="str">
        <f>IF('Речевое развитие'!F33="","",IF('Речевое развитие'!F33=2,"сформирован",IF('Речевое развитие'!F33=0,"не сформирован", "в стадии формирования")))</f>
        <v/>
      </c>
      <c r="AW43" s="173" t="str">
        <f>IF('Речевое развитие'!G33="","",IF('Речевое развитие'!G33=2,"сформирован",IF('Речевое развитие'!G33=0,"не сформирован", "в стадии формирования")))</f>
        <v/>
      </c>
      <c r="AX43" s="173"/>
      <c r="AY43" s="173" t="str">
        <f>IF('Речевое развитие'!M33="","",IF('Речевое развитие'!M33=2,"сформирован",IF('Речевое развитие'!M33=0,"не сформирован", "в стадии формирования")))</f>
        <v/>
      </c>
      <c r="AZ43" s="173" t="str">
        <f>IF('Познавательное развитие'!V34="","",IF('Речевое развитие'!D33="","",IF('Речевое развитие'!#REF!="","",IF('Речевое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развитие'!#REF!+'Речевое развитие'!E33+'Речевое развитие'!F33+'Речевое развитие'!G33+'Речевое развитие'!J33+'Речевое развитие'!M33)/8))))))))</f>
        <v/>
      </c>
      <c r="BA43" s="173" t="str">
        <f>'целевые ориентиры'!AV33</f>
        <v/>
      </c>
      <c r="BB43" s="173"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BC43" s="173" t="str">
        <f>IF('Художественно-эстетическое разв'!N34="","",IF('Художественно-эстетическое разв'!N34=2,"сформирован",IF('Художественно-эстетическое разв'!N34=0,"не сформирован", "в стадии формирования")))</f>
        <v/>
      </c>
      <c r="BD43" s="175" t="str">
        <f>IF('Художественно-эстетическое разв'!V34="","",IF('Художественно-эстетическое разв'!V34=2,"сформирован",IF('Художественно-эстетическое разв'!V34=0,"не сформирован", "в стадии формирования")))</f>
        <v/>
      </c>
      <c r="BE43" s="173" t="str">
        <f>IF('Физическое развитие'!D33="","",IF('Физическое развитие'!D33=2,"сформирован",IF('Физическое развитие'!D33=0,"не сформирован", "в стадии формирования")))</f>
        <v/>
      </c>
      <c r="BF43" s="173" t="str">
        <f>IF('Физическое развитие'!E33="","",IF('Физическое развитие'!E33=2,"сформирован",IF('Физическое развитие'!E33=0,"не сформирован", "в стадии формирования")))</f>
        <v/>
      </c>
      <c r="BG43" s="173" t="str">
        <f>IF('Физическое развитие'!F33="","",IF('Физическое развитие'!F33=2,"сформирован",IF('Физическое развитие'!F33=0,"не сформирован", "в стадии формирования")))</f>
        <v/>
      </c>
      <c r="BH43" s="173" t="str">
        <f>IF('Физическое развитие'!G33="","",IF('Физическое развитие'!G33=2,"сформирован",IF('Физическое развитие'!G33=0,"не сформирован", "в стадии формирования")))</f>
        <v/>
      </c>
      <c r="BI43" s="173" t="str">
        <f>IF('Физическое развитие'!H33="","",IF('Физическое развитие'!H33=2,"сформирован",IF('Физическое развитие'!H33=0,"не сформирован", "в стадии формирования")))</f>
        <v/>
      </c>
      <c r="BJ43" s="173" t="e">
        <f>IF('Физическое развитие'!#REF!="","",IF('Физическое развитие'!#REF!=2,"сформирован",IF('Физическое развитие'!#REF!=0,"не сформирован", "в стадии формирования")))</f>
        <v>#REF!</v>
      </c>
      <c r="BK43" s="173" t="str">
        <f>IF('Физическое развитие'!I33="","",IF('Физическое развитие'!I33=2,"сформирован",IF('Физическое развитие'!I33=0,"не сформирован", "в стадии формирования")))</f>
        <v/>
      </c>
      <c r="BL43" s="173" t="str">
        <f>IF('Физическое развитие'!J33="","",IF('Физическое развитие'!J33=2,"сформирован",IF('Физическое развитие'!J33=0,"не сформирован", "в стадии формирования")))</f>
        <v/>
      </c>
      <c r="BM43" s="173" t="str">
        <f>IF('Физическое развитие'!K33="","",IF('Физическое развитие'!K33=2,"сформирован",IF('Физическое развитие'!K33=0,"не сформирован", "в стадии формирования")))</f>
        <v/>
      </c>
      <c r="BN43" s="173" t="str">
        <f>IF('Физическое развитие'!M33="","",IF('Физическое развитие'!M33=2,"сформирован",IF('Физическое развитие'!M33=0,"не сформирован", "в стадии формирования")))</f>
        <v/>
      </c>
      <c r="BO43" s="176"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развитие'!#REF!="","",IF('Физическое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развитие'!#REF!+'Физическое развитие'!I33+'Физическое развитие'!J33+'Физическое развитие'!K33+'Физическое развитие'!M33)/13)))))))))))))</f>
        <v/>
      </c>
      <c r="BP43" s="173">
        <f>'целевые ориентиры'!BJ44</f>
        <v>0</v>
      </c>
      <c r="BQ43" s="173"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BR43" s="173"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BS43" s="173"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BT43" s="173"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BU43" s="173"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BV43" s="173"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BW4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3" s="173"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BY43" s="173"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BZ43" s="173" t="str">
        <f>IF('Физическое развитие'!L33="","",IF('Физическое развитие'!L33=2,"сформирован",IF('Физическое развитие'!L33=0,"не сформирован", "в стадии формирования")))</f>
        <v/>
      </c>
      <c r="CA43" s="173" t="str">
        <f>IF('Физическое развитие'!P33="","",IF('Физическое развитие'!P33=2,"сформирован",IF('Физическое развитие'!P33=0,"не сформирован", "в стадии формирования")))</f>
        <v/>
      </c>
      <c r="CB43" s="173" t="e">
        <f>IF('Физическое развитие'!#REF!="","",IF('Физическое развитие'!#REF!=2,"сформирован",IF('Физическое развитие'!#REF!=0,"не сформирован", "в стадии формирования")))</f>
        <v>#REF!</v>
      </c>
      <c r="CC43" s="173" t="str">
        <f>IF('Физическое развитие'!Q33="","",IF('Физическое развитие'!Q33=2,"сформирован",IF('Физическое развитие'!Q33=0,"не сформирован", "в стадии формирования")))</f>
        <v/>
      </c>
      <c r="CD43" s="173" t="str">
        <f>IF('Физическое развитие'!R33="","",IF('Физическое развитие'!R33=2,"сформирован",IF('Физическое развитие'!R33=0,"не сформирован", "в стадии формирования")))</f>
        <v/>
      </c>
      <c r="CE43" s="173"/>
      <c r="CF43" s="173">
        <f>'целевые ориентиры'!BX44</f>
        <v>0</v>
      </c>
      <c r="CG43" s="173"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CH43" s="173"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CI43" s="173"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CJ43" s="173"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CK43" s="173" t="str">
        <f>IF('Социально-коммуникативное разви'!AB34="","",IF('Социально-коммуникативное разви'!AB34=2,"сформирован",IF('Социально-коммуникативное разви'!AB34=0,"не сформирован", "в стадии формирования")))</f>
        <v/>
      </c>
      <c r="CL43" s="173" t="str">
        <f>IF('Социально-коммуникативное разви'!AC34="","",IF('Социально-коммуникативное разви'!AC34=2,"сформирован",IF('Социально-коммуникативное разви'!AC34=0,"не сформирован", "в стадии формирования")))</f>
        <v/>
      </c>
      <c r="CM43" s="173"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CN43" s="173" t="str">
        <f>IF('Социально-коммуникативное разви'!AE34="","",IF('Социально-коммуникативное разви'!AE34=2,"сформирован",IF('Социально-коммуникативное разви'!AE34=0,"не сформирован", "в стадии формирования")))</f>
        <v/>
      </c>
      <c r="CO43" s="173" t="str">
        <f>IF('Познавательное развитие'!D34="","",IF('Познавательное развитие'!D34=2,"сформирован",IF('Познавательное развитие'!D34=0,"не сформирован", "в стадии формирования")))</f>
        <v/>
      </c>
      <c r="CP43" s="173" t="str">
        <f>IF('Познавательное развитие'!E34="","",IF('Познавательное развитие'!E34=2,"сформирован",IF('Познавательное развитие'!E34=0,"не сформирован", "в стадии формирования")))</f>
        <v/>
      </c>
      <c r="CQ43" s="173" t="str">
        <f>IF('Познавательное развитие'!F34="","",IF('Познавательное развитие'!F34=2,"сформирован",IF('Познавательное развитие'!F34=0,"не сформирован", "в стадии формирования")))</f>
        <v/>
      </c>
      <c r="CR43" s="173" t="str">
        <f>IF('Познавательное развитие'!I34="","",IF('Познавательное развитие'!I34=2,"сформирован",IF('Познавательное развитие'!I34=0,"не сформирован", "в стадии формирования")))</f>
        <v/>
      </c>
      <c r="CS43" s="173" t="str">
        <f>IF('Познавательное развитие'!K34="","",IF('Познавательное развитие'!K34=2,"сформирован",IF('Познавательное развитие'!K34=0,"не сформирован", "в стадии формирования")))</f>
        <v/>
      </c>
      <c r="CT43" s="173" t="str">
        <f>IF('Познавательное развитие'!S34="","",IF('Познавательное развитие'!S34=2,"сформирован",IF('Познавательное развитие'!S34=0,"не сформирован", "в стадии формирования")))</f>
        <v/>
      </c>
      <c r="CU43" s="173" t="str">
        <f>IF('Познавательное развитие'!U34="","",IF('Познавательное развитие'!U34=2,"сформирован",IF('Познавательное развитие'!U34=0,"не сформирован", "в стадии формирования")))</f>
        <v/>
      </c>
      <c r="CV43" s="173" t="e">
        <f>IF('Познавательное развитие'!#REF!="","",IF('Познавательное развитие'!#REF!=2,"сформирован",IF('Познавательное развитие'!#REF!=0,"не сформирован", "в стадии формирования")))</f>
        <v>#REF!</v>
      </c>
      <c r="CW43" s="173" t="str">
        <f>IF('Познавательное развитие'!Y34="","",IF('Познавательное развитие'!Y34=2,"сформирован",IF('Познавательное развитие'!Y34=0,"не сформирован", "в стадии формирования")))</f>
        <v/>
      </c>
      <c r="CX43" s="173" t="str">
        <f>IF('Познавательное развитие'!Z34="","",IF('Познавательное развитие'!Z34=2,"сформирован",IF('Познавательное развитие'!Z34=0,"не сформирован", "в стадии формирования")))</f>
        <v/>
      </c>
      <c r="CY43" s="173" t="str">
        <f>IF('Познавательное развитие'!AA34="","",IF('Познавательное развитие'!AA34=2,"сформирован",IF('Познавательное развитие'!AA34=0,"не сформирован", "в стадии формирования")))</f>
        <v/>
      </c>
      <c r="CZ43" s="173" t="str">
        <f>IF('Познавательное развитие'!AB34="","",IF('Познавательное развитие'!AB34=2,"сформирован",IF('Познавательное развитие'!AB34=0,"не сформирован", "в стадии формирования")))</f>
        <v/>
      </c>
      <c r="DA43" s="173" t="str">
        <f>IF('Познавательное развитие'!AC34="","",IF('Познавательное развитие'!AC34=2,"сформирован",IF('Познавательное развитие'!AC34=0,"не сформирован", "в стадии формирования")))</f>
        <v/>
      </c>
      <c r="DB43" s="173" t="str">
        <f>IF('Познавательное развитие'!AD34="","",IF('Познавательное развитие'!AD34=2,"сформирован",IF('Познавательное развитие'!AD34=0,"не сформирован", "в стадии формирования")))</f>
        <v/>
      </c>
      <c r="DC43" s="173" t="str">
        <f>IF('Познавательное развитие'!AE34="","",IF('Познавательное развитие'!AE34=2,"сформирован",IF('Познавательное развитие'!AE34=0,"не сформирован", "в стадии формирования")))</f>
        <v/>
      </c>
      <c r="DD43" s="173" t="str">
        <f>IF('Речевое развитие'!J33="","",IF('Речевое развитие'!J33=2,"сформирован",IF('Речевое развитие'!J33=0,"не сформирован", "в стадии формирования")))</f>
        <v/>
      </c>
      <c r="DE43" s="173" t="str">
        <f>IF('Речевое развитие'!K33="","",IF('Речевое развитие'!K33=2,"сформирован",IF('Речевое развитие'!K33=0,"не сформирован", "в стадии формирования")))</f>
        <v/>
      </c>
      <c r="DF43" s="173" t="str">
        <f>IF('Речевое развитие'!L33="","",IF('Речевое развитие'!L33=2,"сформирован",IF('Речевое развитие'!L33=0,"не сформирован", "в стадии формирования")))</f>
        <v/>
      </c>
      <c r="DG43" s="175" t="str">
        <f>IF('Художественно-эстетическое разв'!AA34="","",IF('Художественно-эстетическое разв'!AA34=2,"сформирован",IF('Художественно-эстетическое разв'!AA34=0,"не сформирован", "в стадии формирования")))</f>
        <v/>
      </c>
      <c r="DH43" s="176"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развитие'!#REF!="","",IF('Познавательное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развитие'!#REF!+'Познавательное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разв'!AA34)/27)))))))))))))))))))))))))))</f>
        <v/>
      </c>
      <c r="DI43" s="173" t="str">
        <f>'целевые ориентиры'!CZ33</f>
        <v/>
      </c>
      <c r="DK43" s="81"/>
      <c r="DL43" s="81"/>
      <c r="DM43" s="81"/>
      <c r="DN43" s="81"/>
      <c r="DO43" s="81"/>
      <c r="DP43" s="81"/>
      <c r="DQ43" s="81"/>
      <c r="DR43" s="81"/>
      <c r="DS43" s="81"/>
      <c r="DT43" s="81"/>
      <c r="DU43" s="81"/>
      <c r="DV43" s="81"/>
      <c r="DW43" s="81"/>
      <c r="DX43" s="81"/>
      <c r="DY43" s="81"/>
      <c r="DZ43" s="81"/>
      <c r="EA43" s="81"/>
      <c r="EB43" s="81"/>
      <c r="EC43" s="81"/>
      <c r="ED43" s="81"/>
      <c r="EE43" s="81"/>
      <c r="EF43" s="81"/>
      <c r="EG43" s="81"/>
      <c r="EH43" s="81"/>
      <c r="EI43" s="81"/>
      <c r="EJ43" s="81"/>
      <c r="EK43" s="81"/>
      <c r="EL43" s="81"/>
      <c r="EM43" s="81"/>
      <c r="EN43" s="81"/>
      <c r="EO43" s="81"/>
      <c r="EP43" s="81"/>
      <c r="EQ43" s="81"/>
      <c r="ER43" s="81"/>
      <c r="ES43" s="81"/>
      <c r="ET43" s="81"/>
    </row>
    <row r="44" spans="1:150" s="119" customFormat="1" hidden="1">
      <c r="A44" s="96">
        <f>список!A32</f>
        <v>31</v>
      </c>
      <c r="B44" s="163" t="str">
        <f>IF(список!B32="","",список!B32)</f>
        <v/>
      </c>
      <c r="C44" s="97">
        <f>IF(список!C32="","",список!C32)</f>
        <v>0</v>
      </c>
      <c r="D44" s="81"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E44" s="81"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F44" s="81"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G44" s="81"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H44" s="81"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I44" s="81" t="str">
        <f>IF('Познавательное развитие'!J35="","",IF('Познавательное развитие'!J35=2,"сформирован",IF('Познавательное развитие'!J35=0,"не сформирован", "в стадии формирования")))</f>
        <v/>
      </c>
      <c r="J44" s="81" t="str">
        <f>IF('Познавательное развитие'!K35="","",IF('Познавательное развитие'!K35=2,"сформирован",IF('Познавательное развитие'!K35=0,"не сформирован", "в стадии формирования")))</f>
        <v/>
      </c>
      <c r="K44" s="81" t="str">
        <f>IF('Познавательное развитие'!N35="","",IF('Познавательное развитие'!N35=2,"сформирован",IF('Познавательное развитие'!N35=0,"не сформирован", "в стадии формирования")))</f>
        <v/>
      </c>
      <c r="L44" s="81" t="str">
        <f>IF('Познавательное развитие'!O35="","",IF('Познавательное развитие'!O35=2,"сформирован",IF('Познавательное развитие'!O35=0,"не сформирован", "в стадии формирования")))</f>
        <v/>
      </c>
      <c r="M44" s="81" t="str">
        <f>IF('Познавательное развитие'!U35="","",IF('Познавательное развитие'!U35=2,"сформирован",IF('Познавательное развитие'!U35=0,"не сформирован", "в стадии формирования")))</f>
        <v/>
      </c>
      <c r="N44" s="81" t="str">
        <f>IF('Речевое развитие'!G34="","",IF('Речевое развитие'!G34=2,"сформирован",IF('Речевое развитие'!G34=0,"не сформирован", "в стадии формирования")))</f>
        <v/>
      </c>
      <c r="O44" s="81"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P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4" s="134"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разв'!D35="","",IF('Художественно-эстетическое разв'!#REF!="","",IF('Художественно-эстетическое разв'!#REF!="","",('Социально-коммуникативное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разв'!D35+'Художественно-эстетическое разв'!#REF!+'Художественно-эстетическое разв'!#REF!)/14))))))))))))))</f>
        <v/>
      </c>
      <c r="S44" s="173" t="str">
        <f>'целевые ориентиры'!Q34</f>
        <v/>
      </c>
      <c r="T44" s="173"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3"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V44" s="173"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W44" s="173"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X44" s="173"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Y44" s="173"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Z4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4" s="173"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AB44" s="173" t="str">
        <f>IF('Познавательное развитие'!T35="","",IF('Познавательное развитие'!T35=2,"сформирован",IF('Познавательное развитие'!T35=0,"не сформирован", "в стадии формирования")))</f>
        <v/>
      </c>
      <c r="AC44" s="173" t="str">
        <f>IF('Речевое развитие'!G34="","",IF('Речевое развитие'!G34=2,"сформирован",IF('Речевое развитие'!G34=0,"не сформирован", "в стадии формирования")))</f>
        <v/>
      </c>
      <c r="AD44" s="173"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разви'!#REF!="","",IF('Социально-коммуникативное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разви'!#REF!+'Социально-коммуникативное разви'!U35+'Познавательное развитие'!T35+'Речевое развитие'!G34)/10))))))))))</f>
        <v/>
      </c>
      <c r="AE44" s="173">
        <f>'целевые ориентиры'!AB45</f>
        <v>0</v>
      </c>
      <c r="AF44" s="173" t="str">
        <f>IF('Социально-коммуникативное разви'!P35="","",IF('Социально-коммуникативное разви'!P35=2,"сформирован",IF('Социально-коммуникативное разви'!P35=0,"не сформирован", "в стадии формирования")))</f>
        <v/>
      </c>
      <c r="AG44" s="173" t="str">
        <f>IF('Познавательное развитие'!P35="","",IF('Познавательное развитие'!P35=2,"сформирован",IF('Познавательное развитие'!P35=0,"не сформирован", "в стадии формирования")))</f>
        <v/>
      </c>
      <c r="AH44" s="173" t="str">
        <f>IF('Речевое развитие'!F34="","",IF('Речевое развитие'!F34=2,"сформирован",IF('Речевое развитие'!GG34=0,"не сформирован", "в стадии формирования")))</f>
        <v/>
      </c>
      <c r="AI44" s="173" t="str">
        <f>IF('Речевое развитие'!G34="","",IF('Речевое развитие'!G34=2,"сформирован",IF('Речевое развитие'!GH34=0,"не сформирован", "в стадии формирования")))</f>
        <v/>
      </c>
      <c r="AJ44" s="173" t="str">
        <f>IF('Речевое развитие'!M34="","",IF('Речевое развитие'!M34=2,"сформирован",IF('Речевое развитие'!M34=0,"не сформирован", "в стадии формирования")))</f>
        <v/>
      </c>
      <c r="AK44" s="173" t="str">
        <f>IF('Речевое развитие'!N34="","",IF('Речевое развитие'!N34=2,"сформирован",IF('Речевое развитие'!N34=0,"не сформирован", "в стадии формирования")))</f>
        <v/>
      </c>
      <c r="AL44" s="173" t="str">
        <f>IF('Художественно-эстетическое разв'!E35="","",IF('Художественно-эстетическое разв'!E35=2,"сформирован",IF('Художественно-эстетическое разв'!E35=0,"не сформирован", "в стадии формирования")))</f>
        <v/>
      </c>
      <c r="AM44" s="173"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AN4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4" s="173" t="str">
        <f>IF('Художественно-эстетическое разв'!AB35="","",IF('Художественно-эстетическое разв'!AB35=2,"сформирован",IF('Художественно-эстетическое разв'!AB35=0,"не сформирован", "в стадии формирования")))</f>
        <v/>
      </c>
      <c r="AP44" s="174"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разв'!#REF!="","",IF('Художественно-эстетическое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разв'!#REF!+'Художественно-эстетическое разв'!AB35)/10))))))))))</f>
        <v/>
      </c>
      <c r="AQ44" s="173">
        <f>'целевые ориентиры'!AM45</f>
        <v>0</v>
      </c>
      <c r="AR44" s="173" t="str">
        <f>'Речевое развитие'!I34</f>
        <v/>
      </c>
      <c r="AS44" s="173" t="str">
        <f>IF('Речевое развитие'!D34="","",IF('Речевое развитие'!D34=2,"сформирован",IF('Речевое развитие'!D34=0,"не сформирован", "в стадии формирования")))</f>
        <v/>
      </c>
      <c r="AT44" s="173" t="e">
        <f>IF('Речевое развитие'!#REF!="","",IF('Речевое развитие'!#REF!=2,"сформирован",IF('Речевое развитие'!#REF!=0,"не сформирован", "в стадии формирования")))</f>
        <v>#REF!</v>
      </c>
      <c r="AU44" s="173" t="str">
        <f>IF('Речевое развитие'!E34="","",IF('Речевое развитие'!E34=2,"сформирован",IF('Речевое развитие'!E34=0,"не сформирован", "в стадии формирования")))</f>
        <v/>
      </c>
      <c r="AV44" s="173" t="str">
        <f>IF('Речевое развитие'!F34="","",IF('Речевое развитие'!F34=2,"сформирован",IF('Речевое развитие'!F34=0,"не сформирован", "в стадии формирования")))</f>
        <v/>
      </c>
      <c r="AW44" s="173" t="str">
        <f>IF('Речевое развитие'!G34="","",IF('Речевое развитие'!G34=2,"сформирован",IF('Речевое развитие'!G34=0,"не сформирован", "в стадии формирования")))</f>
        <v/>
      </c>
      <c r="AX44" s="173"/>
      <c r="AY44" s="173" t="str">
        <f>IF('Речевое развитие'!M34="","",IF('Речевое развитие'!M34=2,"сформирован",IF('Речевое развитие'!M34=0,"не сформирован", "в стадии формирования")))</f>
        <v/>
      </c>
      <c r="AZ44" s="173" t="str">
        <f>IF('Познавательное развитие'!V35="","",IF('Речевое развитие'!D34="","",IF('Речевое развитие'!#REF!="","",IF('Речевое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развитие'!#REF!+'Речевое развитие'!E34+'Речевое развитие'!F34+'Речевое развитие'!G34+'Речевое развитие'!J34+'Речевое развитие'!M34)/8))))))))</f>
        <v/>
      </c>
      <c r="BA44" s="173" t="str">
        <f>'целевые ориентиры'!AV34</f>
        <v/>
      </c>
      <c r="BB44" s="173"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BC44" s="173" t="str">
        <f>IF('Художественно-эстетическое разв'!N35="","",IF('Художественно-эстетическое разв'!N35=2,"сформирован",IF('Художественно-эстетическое разв'!N35=0,"не сформирован", "в стадии формирования")))</f>
        <v/>
      </c>
      <c r="BD44" s="175" t="str">
        <f>IF('Художественно-эстетическое разв'!V35="","",IF('Художественно-эстетическое разв'!V35=2,"сформирован",IF('Художественно-эстетическое разв'!V35=0,"не сформирован", "в стадии формирования")))</f>
        <v/>
      </c>
      <c r="BE44" s="173" t="str">
        <f>IF('Физическое развитие'!D34="","",IF('Физическое развитие'!D34=2,"сформирован",IF('Физическое развитие'!D34=0,"не сформирован", "в стадии формирования")))</f>
        <v/>
      </c>
      <c r="BF44" s="173" t="str">
        <f>IF('Физическое развитие'!E34="","",IF('Физическое развитие'!E34=2,"сформирован",IF('Физическое развитие'!E34=0,"не сформирован", "в стадии формирования")))</f>
        <v/>
      </c>
      <c r="BG44" s="173" t="str">
        <f>IF('Физическое развитие'!F34="","",IF('Физическое развитие'!F34=2,"сформирован",IF('Физическое развитие'!F34=0,"не сформирован", "в стадии формирования")))</f>
        <v/>
      </c>
      <c r="BH44" s="173" t="str">
        <f>IF('Физическое развитие'!G34="","",IF('Физическое развитие'!G34=2,"сформирован",IF('Физическое развитие'!G34=0,"не сформирован", "в стадии формирования")))</f>
        <v/>
      </c>
      <c r="BI44" s="173" t="str">
        <f>IF('Физическое развитие'!H34="","",IF('Физическое развитие'!H34=2,"сформирован",IF('Физическое развитие'!H34=0,"не сформирован", "в стадии формирования")))</f>
        <v/>
      </c>
      <c r="BJ44" s="173" t="e">
        <f>IF('Физическое развитие'!#REF!="","",IF('Физическое развитие'!#REF!=2,"сформирован",IF('Физическое развитие'!#REF!=0,"не сформирован", "в стадии формирования")))</f>
        <v>#REF!</v>
      </c>
      <c r="BK44" s="173" t="str">
        <f>IF('Физическое развитие'!I34="","",IF('Физическое развитие'!I34=2,"сформирован",IF('Физическое развитие'!I34=0,"не сформирован", "в стадии формирования")))</f>
        <v/>
      </c>
      <c r="BL44" s="173" t="str">
        <f>IF('Физическое развитие'!J34="","",IF('Физическое развитие'!J34=2,"сформирован",IF('Физическое развитие'!J34=0,"не сформирован", "в стадии формирования")))</f>
        <v/>
      </c>
      <c r="BM44" s="173" t="str">
        <f>IF('Физическое развитие'!K34="","",IF('Физическое развитие'!K34=2,"сформирован",IF('Физическое развитие'!K34=0,"не сформирован", "в стадии формирования")))</f>
        <v/>
      </c>
      <c r="BN44" s="173" t="str">
        <f>IF('Физическое развитие'!M34="","",IF('Физическое развитие'!M34=2,"сформирован",IF('Физическое развитие'!M34=0,"не сформирован", "в стадии формирования")))</f>
        <v/>
      </c>
      <c r="BO44" s="176"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развитие'!#REF!="","",IF('Физическое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развитие'!#REF!+'Физическое развитие'!I34+'Физическое развитие'!J34+'Физическое развитие'!K34+'Физическое развитие'!M34)/13)))))))))))))</f>
        <v/>
      </c>
      <c r="BP44" s="173">
        <f>'целевые ориентиры'!BJ45</f>
        <v>0</v>
      </c>
      <c r="BQ44" s="173"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BR44" s="173"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BS44" s="173"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BT44" s="173"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BU44" s="173"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BV44" s="173"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BW4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4" s="173"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BY44" s="173"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BZ44" s="173" t="str">
        <f>IF('Физическое развитие'!L34="","",IF('Физическое развитие'!L34=2,"сформирован",IF('Физическое развитие'!L34=0,"не сформирован", "в стадии формирования")))</f>
        <v/>
      </c>
      <c r="CA44" s="173" t="str">
        <f>IF('Физическое развитие'!P34="","",IF('Физическое развитие'!P34=2,"сформирован",IF('Физическое развитие'!P34=0,"не сформирован", "в стадии формирования")))</f>
        <v/>
      </c>
      <c r="CB44" s="173" t="e">
        <f>IF('Физическое развитие'!#REF!="","",IF('Физическое развитие'!#REF!=2,"сформирован",IF('Физическое развитие'!#REF!=0,"не сформирован", "в стадии формирования")))</f>
        <v>#REF!</v>
      </c>
      <c r="CC44" s="173" t="str">
        <f>IF('Физическое развитие'!Q34="","",IF('Физическое развитие'!Q34=2,"сформирован",IF('Физическое развитие'!Q34=0,"не сформирован", "в стадии формирования")))</f>
        <v/>
      </c>
      <c r="CD44" s="173" t="str">
        <f>IF('Физическое развитие'!R34="","",IF('Физическое развитие'!R34=2,"сформирован",IF('Физическое развитие'!R34=0,"не сформирован", "в стадии формирования")))</f>
        <v/>
      </c>
      <c r="CE44" s="173"/>
      <c r="CF44" s="173">
        <f>'целевые ориентиры'!BX45</f>
        <v>0</v>
      </c>
      <c r="CG44" s="173"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CH44" s="173"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CI44" s="173"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CJ44" s="173"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CK44" s="173" t="str">
        <f>IF('Социально-коммуникативное разви'!AB35="","",IF('Социально-коммуникативное разви'!AB35=2,"сформирован",IF('Социально-коммуникативное разви'!AB35=0,"не сформирован", "в стадии формирования")))</f>
        <v/>
      </c>
      <c r="CL44" s="173" t="str">
        <f>IF('Социально-коммуникативное разви'!AC35="","",IF('Социально-коммуникативное разви'!AC35=2,"сформирован",IF('Социально-коммуникативное разви'!AC35=0,"не сформирован", "в стадии формирования")))</f>
        <v/>
      </c>
      <c r="CM44" s="173"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CN44" s="173" t="str">
        <f>IF('Социально-коммуникативное разви'!AE35="","",IF('Социально-коммуникативное разви'!AE35=2,"сформирован",IF('Социально-коммуникативное разви'!AE35=0,"не сформирован", "в стадии формирования")))</f>
        <v/>
      </c>
      <c r="CO44" s="173" t="str">
        <f>IF('Познавательное развитие'!D35="","",IF('Познавательное развитие'!D35=2,"сформирован",IF('Познавательное развитие'!D35=0,"не сформирован", "в стадии формирования")))</f>
        <v/>
      </c>
      <c r="CP44" s="173" t="str">
        <f>IF('Познавательное развитие'!E35="","",IF('Познавательное развитие'!E35=2,"сформирован",IF('Познавательное развитие'!E35=0,"не сформирован", "в стадии формирования")))</f>
        <v/>
      </c>
      <c r="CQ44" s="173" t="str">
        <f>IF('Познавательное развитие'!F35="","",IF('Познавательное развитие'!F35=2,"сформирован",IF('Познавательное развитие'!F35=0,"не сформирован", "в стадии формирования")))</f>
        <v/>
      </c>
      <c r="CR44" s="173" t="str">
        <f>IF('Познавательное развитие'!I35="","",IF('Познавательное развитие'!I35=2,"сформирован",IF('Познавательное развитие'!I35=0,"не сформирован", "в стадии формирования")))</f>
        <v/>
      </c>
      <c r="CS44" s="173" t="str">
        <f>IF('Познавательное развитие'!K35="","",IF('Познавательное развитие'!K35=2,"сформирован",IF('Познавательное развитие'!K35=0,"не сформирован", "в стадии формирования")))</f>
        <v/>
      </c>
      <c r="CT44" s="173" t="str">
        <f>IF('Познавательное развитие'!S35="","",IF('Познавательное развитие'!S35=2,"сформирован",IF('Познавательное развитие'!S35=0,"не сформирован", "в стадии формирования")))</f>
        <v/>
      </c>
      <c r="CU44" s="173" t="str">
        <f>IF('Познавательное развитие'!U35="","",IF('Познавательное развитие'!U35=2,"сформирован",IF('Познавательное развитие'!U35=0,"не сформирован", "в стадии формирования")))</f>
        <v/>
      </c>
      <c r="CV44" s="173" t="e">
        <f>IF('Познавательное развитие'!#REF!="","",IF('Познавательное развитие'!#REF!=2,"сформирован",IF('Познавательное развитие'!#REF!=0,"не сформирован", "в стадии формирования")))</f>
        <v>#REF!</v>
      </c>
      <c r="CW44" s="173" t="str">
        <f>IF('Познавательное развитие'!Y35="","",IF('Познавательное развитие'!Y35=2,"сформирован",IF('Познавательное развитие'!Y35=0,"не сформирован", "в стадии формирования")))</f>
        <v/>
      </c>
      <c r="CX44" s="173" t="str">
        <f>IF('Познавательное развитие'!Z35="","",IF('Познавательное развитие'!Z35=2,"сформирован",IF('Познавательное развитие'!Z35=0,"не сформирован", "в стадии формирования")))</f>
        <v/>
      </c>
      <c r="CY44" s="173" t="str">
        <f>IF('Познавательное развитие'!AA35="","",IF('Познавательное развитие'!AA35=2,"сформирован",IF('Познавательное развитие'!AA35=0,"не сформирован", "в стадии формирования")))</f>
        <v/>
      </c>
      <c r="CZ44" s="173" t="str">
        <f>IF('Познавательное развитие'!AB35="","",IF('Познавательное развитие'!AB35=2,"сформирован",IF('Познавательное развитие'!AB35=0,"не сформирован", "в стадии формирования")))</f>
        <v/>
      </c>
      <c r="DA44" s="173" t="str">
        <f>IF('Познавательное развитие'!AC35="","",IF('Познавательное развитие'!AC35=2,"сформирован",IF('Познавательное развитие'!AC35=0,"не сформирован", "в стадии формирования")))</f>
        <v/>
      </c>
      <c r="DB44" s="173" t="str">
        <f>IF('Познавательное развитие'!AD35="","",IF('Познавательное развитие'!AD35=2,"сформирован",IF('Познавательное развитие'!AD35=0,"не сформирован", "в стадии формирования")))</f>
        <v/>
      </c>
      <c r="DC44" s="173" t="str">
        <f>IF('Познавательное развитие'!AE35="","",IF('Познавательное развитие'!AE35=2,"сформирован",IF('Познавательное развитие'!AE35=0,"не сформирован", "в стадии формирования")))</f>
        <v/>
      </c>
      <c r="DD44" s="173" t="str">
        <f>IF('Речевое развитие'!J34="","",IF('Речевое развитие'!J34=2,"сформирован",IF('Речевое развитие'!J34=0,"не сформирован", "в стадии формирования")))</f>
        <v/>
      </c>
      <c r="DE44" s="173" t="str">
        <f>IF('Речевое развитие'!K34="","",IF('Речевое развитие'!K34=2,"сформирован",IF('Речевое развитие'!K34=0,"не сформирован", "в стадии формирования")))</f>
        <v/>
      </c>
      <c r="DF44" s="173" t="str">
        <f>IF('Речевое развитие'!L34="","",IF('Речевое развитие'!L34=2,"сформирован",IF('Речевое развитие'!L34=0,"не сформирован", "в стадии формирования")))</f>
        <v/>
      </c>
      <c r="DG44" s="175" t="str">
        <f>IF('Художественно-эстетическое разв'!AA35="","",IF('Художественно-эстетическое разв'!AA35=2,"сформирован",IF('Художественно-эстетическое разв'!AA35=0,"не сформирован", "в стадии формирования")))</f>
        <v/>
      </c>
      <c r="DH44" s="176"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развитие'!#REF!="","",IF('Познавательное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развитие'!#REF!+'Познавательное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разв'!AA35)/27)))))))))))))))))))))))))))</f>
        <v/>
      </c>
      <c r="DI44" s="173" t="str">
        <f>'целевые ориентиры'!CZ34</f>
        <v/>
      </c>
      <c r="DK44" s="81"/>
      <c r="DL44" s="81"/>
      <c r="DM44" s="81"/>
      <c r="DN44" s="81"/>
      <c r="DO44" s="81"/>
      <c r="DP44" s="81"/>
      <c r="DQ44" s="81"/>
      <c r="DR44" s="81"/>
      <c r="DS44" s="81"/>
      <c r="DT44" s="81"/>
      <c r="DU44" s="81"/>
      <c r="DV44" s="81"/>
      <c r="DW44" s="81"/>
      <c r="DX44" s="81"/>
      <c r="DY44" s="81"/>
      <c r="DZ44" s="81"/>
      <c r="EA44" s="81"/>
      <c r="EB44" s="81"/>
      <c r="EC44" s="81"/>
      <c r="ED44" s="81"/>
      <c r="EE44" s="81"/>
      <c r="EF44" s="81"/>
      <c r="EG44" s="81"/>
      <c r="EH44" s="81"/>
      <c r="EI44" s="81"/>
      <c r="EJ44" s="81"/>
      <c r="EK44" s="81"/>
      <c r="EL44" s="81"/>
      <c r="EM44" s="81"/>
      <c r="EN44" s="81"/>
      <c r="EO44" s="81"/>
      <c r="EP44" s="81"/>
      <c r="EQ44" s="81"/>
      <c r="ER44" s="81"/>
      <c r="ES44" s="81"/>
      <c r="ET44" s="81"/>
    </row>
    <row r="45" spans="1:150" s="119" customFormat="1" hidden="1">
      <c r="A45" s="96">
        <f>список!A33</f>
        <v>32</v>
      </c>
      <c r="B45" s="163" t="str">
        <f>IF(список!B33="","",список!B33)</f>
        <v/>
      </c>
      <c r="C45" s="97">
        <f>IF(список!C33="","",список!C33)</f>
        <v>0</v>
      </c>
      <c r="D45" s="81"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E45" s="81"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F45" s="81"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G45" s="81"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H45" s="81"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I45" s="81" t="str">
        <f>IF('Познавательное развитие'!J36="","",IF('Познавательное развитие'!J36=2,"сформирован",IF('Познавательное развитие'!J36=0,"не сформирован", "в стадии формирования")))</f>
        <v/>
      </c>
      <c r="J45" s="81" t="str">
        <f>IF('Познавательное развитие'!K36="","",IF('Познавательное развитие'!K36=2,"сформирован",IF('Познавательное развитие'!K36=0,"не сформирован", "в стадии формирования")))</f>
        <v/>
      </c>
      <c r="K45" s="81" t="str">
        <f>IF('Познавательное развитие'!N36="","",IF('Познавательное развитие'!N36=2,"сформирован",IF('Познавательное развитие'!N36=0,"не сформирован", "в стадии формирования")))</f>
        <v/>
      </c>
      <c r="L45" s="81" t="str">
        <f>IF('Познавательное развитие'!O36="","",IF('Познавательное развитие'!O36=2,"сформирован",IF('Познавательное развитие'!O36=0,"не сформирован", "в стадии формирования")))</f>
        <v/>
      </c>
      <c r="M45" s="81" t="str">
        <f>IF('Познавательное развитие'!U36="","",IF('Познавательное развитие'!U36=2,"сформирован",IF('Познавательное развитие'!U36=0,"не сформирован", "в стадии формирования")))</f>
        <v/>
      </c>
      <c r="N45" s="81" t="str">
        <f>IF('Речевое развитие'!G35="","",IF('Речевое развитие'!G35=2,"сформирован",IF('Речевое развитие'!G35=0,"не сформирован", "в стадии формирования")))</f>
        <v/>
      </c>
      <c r="O45" s="81"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P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5" s="134"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разв'!D36="","",IF('Художественно-эстетическое разв'!#REF!="","",IF('Художественно-эстетическое разв'!#REF!="","",('Социально-коммуникативное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разв'!D36+'Художественно-эстетическое разв'!#REF!+'Художественно-эстетическое разв'!#REF!)/14))))))))))))))</f>
        <v/>
      </c>
      <c r="S45" s="173" t="str">
        <f>'целевые ориентиры'!Q35</f>
        <v/>
      </c>
      <c r="T45" s="173"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3"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V45" s="173"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W45" s="173"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X45" s="173"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Y45" s="173"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Z4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5" s="173"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AB45" s="173" t="str">
        <f>IF('Познавательное развитие'!T36="","",IF('Познавательное развитие'!T36=2,"сформирован",IF('Познавательное развитие'!T36=0,"не сформирован", "в стадии формирования")))</f>
        <v/>
      </c>
      <c r="AC45" s="173" t="str">
        <f>IF('Речевое развитие'!G35="","",IF('Речевое развитие'!G35=2,"сформирован",IF('Речевое развитие'!G35=0,"не сформирован", "в стадии формирования")))</f>
        <v/>
      </c>
      <c r="AD45" s="173"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разви'!#REF!="","",IF('Социально-коммуникативное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разви'!#REF!+'Социально-коммуникативное разви'!U36+'Познавательное развитие'!T36+'Речевое развитие'!G35)/10))))))))))</f>
        <v/>
      </c>
      <c r="AE45" s="173">
        <f>'целевые ориентиры'!AB46</f>
        <v>0</v>
      </c>
      <c r="AF45" s="173" t="str">
        <f>IF('Социально-коммуникативное разви'!P36="","",IF('Социально-коммуникативное разви'!P36=2,"сформирован",IF('Социально-коммуникативное разви'!P36=0,"не сформирован", "в стадии формирования")))</f>
        <v/>
      </c>
      <c r="AG45" s="173" t="str">
        <f>IF('Познавательное развитие'!P36="","",IF('Познавательное развитие'!P36=2,"сформирован",IF('Познавательное развитие'!P36=0,"не сформирован", "в стадии формирования")))</f>
        <v/>
      </c>
      <c r="AH45" s="173" t="str">
        <f>IF('Речевое развитие'!F35="","",IF('Речевое развитие'!F35=2,"сформирован",IF('Речевое развитие'!GG35=0,"не сформирован", "в стадии формирования")))</f>
        <v/>
      </c>
      <c r="AI45" s="173" t="str">
        <f>IF('Речевое развитие'!G35="","",IF('Речевое развитие'!G35=2,"сформирован",IF('Речевое развитие'!GH35=0,"не сформирован", "в стадии формирования")))</f>
        <v/>
      </c>
      <c r="AJ45" s="173" t="str">
        <f>IF('Речевое развитие'!M35="","",IF('Речевое развитие'!M35=2,"сформирован",IF('Речевое развитие'!M35=0,"не сформирован", "в стадии формирования")))</f>
        <v/>
      </c>
      <c r="AK45" s="173" t="str">
        <f>IF('Речевое развитие'!N35="","",IF('Речевое развитие'!N35=2,"сформирован",IF('Речевое развитие'!N35=0,"не сформирован", "в стадии формирования")))</f>
        <v/>
      </c>
      <c r="AL45" s="173" t="str">
        <f>IF('Художественно-эстетическое разв'!E36="","",IF('Художественно-эстетическое разв'!E36=2,"сформирован",IF('Художественно-эстетическое разв'!E36=0,"не сформирован", "в стадии формирования")))</f>
        <v/>
      </c>
      <c r="AM45" s="173"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AN4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5" s="173" t="str">
        <f>IF('Художественно-эстетическое разв'!AB36="","",IF('Художественно-эстетическое разв'!AB36=2,"сформирован",IF('Художественно-эстетическое разв'!AB36=0,"не сформирован", "в стадии формирования")))</f>
        <v/>
      </c>
      <c r="AP45" s="174"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разв'!#REF!="","",IF('Художественно-эстетическое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разв'!#REF!+'Художественно-эстетическое разв'!AB36)/10))))))))))</f>
        <v/>
      </c>
      <c r="AQ45" s="173">
        <f>'целевые ориентиры'!AM46</f>
        <v>0</v>
      </c>
      <c r="AR45" s="173" t="str">
        <f>'Речевое развитие'!I35</f>
        <v/>
      </c>
      <c r="AS45" s="173" t="str">
        <f>IF('Речевое развитие'!D35="","",IF('Речевое развитие'!D35=2,"сформирован",IF('Речевое развитие'!D35=0,"не сформирован", "в стадии формирования")))</f>
        <v/>
      </c>
      <c r="AT45" s="173" t="e">
        <f>IF('Речевое развитие'!#REF!="","",IF('Речевое развитие'!#REF!=2,"сформирован",IF('Речевое развитие'!#REF!=0,"не сформирован", "в стадии формирования")))</f>
        <v>#REF!</v>
      </c>
      <c r="AU45" s="173" t="str">
        <f>IF('Речевое развитие'!E35="","",IF('Речевое развитие'!E35=2,"сформирован",IF('Речевое развитие'!E35=0,"не сформирован", "в стадии формирования")))</f>
        <v/>
      </c>
      <c r="AV45" s="173" t="str">
        <f>IF('Речевое развитие'!F35="","",IF('Речевое развитие'!F35=2,"сформирован",IF('Речевое развитие'!F35=0,"не сформирован", "в стадии формирования")))</f>
        <v/>
      </c>
      <c r="AW45" s="173" t="str">
        <f>IF('Речевое развитие'!G35="","",IF('Речевое развитие'!G35=2,"сформирован",IF('Речевое развитие'!G35=0,"не сформирован", "в стадии формирования")))</f>
        <v/>
      </c>
      <c r="AX45" s="173"/>
      <c r="AY45" s="173" t="str">
        <f>IF('Речевое развитие'!M35="","",IF('Речевое развитие'!M35=2,"сформирован",IF('Речевое развитие'!M35=0,"не сформирован", "в стадии формирования")))</f>
        <v/>
      </c>
      <c r="AZ45" s="173" t="str">
        <f>IF('Познавательное развитие'!V36="","",IF('Речевое развитие'!D35="","",IF('Речевое развитие'!#REF!="","",IF('Речевое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развитие'!#REF!+'Речевое развитие'!E35+'Речевое развитие'!F35+'Речевое развитие'!G35+'Речевое развитие'!J35+'Речевое развитие'!M35)/8))))))))</f>
        <v/>
      </c>
      <c r="BA45" s="173" t="str">
        <f>'целевые ориентиры'!AV35</f>
        <v/>
      </c>
      <c r="BB45" s="173"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BC45" s="173" t="str">
        <f>IF('Художественно-эстетическое разв'!N36="","",IF('Художественно-эстетическое разв'!N36=2,"сформирован",IF('Художественно-эстетическое разв'!N36=0,"не сформирован", "в стадии формирования")))</f>
        <v/>
      </c>
      <c r="BD45" s="175" t="str">
        <f>IF('Художественно-эстетическое разв'!V36="","",IF('Художественно-эстетическое разв'!V36=2,"сформирован",IF('Художественно-эстетическое разв'!V36=0,"не сформирован", "в стадии формирования")))</f>
        <v/>
      </c>
      <c r="BE45" s="173" t="str">
        <f>IF('Физическое развитие'!D35="","",IF('Физическое развитие'!D35=2,"сформирован",IF('Физическое развитие'!D35=0,"не сформирован", "в стадии формирования")))</f>
        <v/>
      </c>
      <c r="BF45" s="173" t="str">
        <f>IF('Физическое развитие'!E35="","",IF('Физическое развитие'!E35=2,"сформирован",IF('Физическое развитие'!E35=0,"не сформирован", "в стадии формирования")))</f>
        <v/>
      </c>
      <c r="BG45" s="173" t="str">
        <f>IF('Физическое развитие'!F35="","",IF('Физическое развитие'!F35=2,"сформирован",IF('Физическое развитие'!F35=0,"не сформирован", "в стадии формирования")))</f>
        <v/>
      </c>
      <c r="BH45" s="173" t="str">
        <f>IF('Физическое развитие'!G35="","",IF('Физическое развитие'!G35=2,"сформирован",IF('Физическое развитие'!G35=0,"не сформирован", "в стадии формирования")))</f>
        <v/>
      </c>
      <c r="BI45" s="173" t="str">
        <f>IF('Физическое развитие'!H35="","",IF('Физическое развитие'!H35=2,"сформирован",IF('Физическое развитие'!H35=0,"не сформирован", "в стадии формирования")))</f>
        <v/>
      </c>
      <c r="BJ45" s="173" t="e">
        <f>IF('Физическое развитие'!#REF!="","",IF('Физическое развитие'!#REF!=2,"сформирован",IF('Физическое развитие'!#REF!=0,"не сформирован", "в стадии формирования")))</f>
        <v>#REF!</v>
      </c>
      <c r="BK45" s="173" t="str">
        <f>IF('Физическое развитие'!I35="","",IF('Физическое развитие'!I35=2,"сформирован",IF('Физическое развитие'!I35=0,"не сформирован", "в стадии формирования")))</f>
        <v/>
      </c>
      <c r="BL45" s="173" t="str">
        <f>IF('Физическое развитие'!J35="","",IF('Физическое развитие'!J35=2,"сформирован",IF('Физическое развитие'!J35=0,"не сформирован", "в стадии формирования")))</f>
        <v/>
      </c>
      <c r="BM45" s="173" t="str">
        <f>IF('Физическое развитие'!K35="","",IF('Физическое развитие'!K35=2,"сформирован",IF('Физическое развитие'!K35=0,"не сформирован", "в стадии формирования")))</f>
        <v/>
      </c>
      <c r="BN45" s="173" t="str">
        <f>IF('Физическое развитие'!M35="","",IF('Физическое развитие'!M35=2,"сформирован",IF('Физическое развитие'!M35=0,"не сформирован", "в стадии формирования")))</f>
        <v/>
      </c>
      <c r="BO45" s="176"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развитие'!#REF!="","",IF('Физическое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развитие'!#REF!+'Физическое развитие'!I35+'Физическое развитие'!J35+'Физическое развитие'!K35+'Физическое развитие'!M35)/13)))))))))))))</f>
        <v/>
      </c>
      <c r="BP45" s="173">
        <f>'целевые ориентиры'!BJ46</f>
        <v>0</v>
      </c>
      <c r="BQ45" s="173"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BR45" s="173"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BS45" s="173"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BT45" s="173"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BU45" s="173"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BV45" s="173"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BW4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5" s="173"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BY45" s="173"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BZ45" s="173" t="str">
        <f>IF('Физическое развитие'!L35="","",IF('Физическое развитие'!L35=2,"сформирован",IF('Физическое развитие'!L35=0,"не сформирован", "в стадии формирования")))</f>
        <v/>
      </c>
      <c r="CA45" s="173" t="str">
        <f>IF('Физическое развитие'!P35="","",IF('Физическое развитие'!P35=2,"сформирован",IF('Физическое развитие'!P35=0,"не сформирован", "в стадии формирования")))</f>
        <v/>
      </c>
      <c r="CB45" s="173" t="e">
        <f>IF('Физическое развитие'!#REF!="","",IF('Физическое развитие'!#REF!=2,"сформирован",IF('Физическое развитие'!#REF!=0,"не сформирован", "в стадии формирования")))</f>
        <v>#REF!</v>
      </c>
      <c r="CC45" s="173" t="str">
        <f>IF('Физическое развитие'!Q35="","",IF('Физическое развитие'!Q35=2,"сформирован",IF('Физическое развитие'!Q35=0,"не сформирован", "в стадии формирования")))</f>
        <v/>
      </c>
      <c r="CD45" s="173" t="str">
        <f>IF('Физическое развитие'!R35="","",IF('Физическое развитие'!R35=2,"сформирован",IF('Физическое развитие'!R35=0,"не сформирован", "в стадии формирования")))</f>
        <v/>
      </c>
      <c r="CE45" s="173"/>
      <c r="CF45" s="173">
        <f>'целевые ориентиры'!BX46</f>
        <v>0</v>
      </c>
      <c r="CG45" s="173"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CH45" s="173"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CI45" s="173"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CJ45" s="173"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CK45" s="173" t="str">
        <f>IF('Социально-коммуникативное разви'!AB36="","",IF('Социально-коммуникативное разви'!AB36=2,"сформирован",IF('Социально-коммуникативное разви'!AB36=0,"не сформирован", "в стадии формирования")))</f>
        <v/>
      </c>
      <c r="CL45" s="173" t="str">
        <f>IF('Социально-коммуникативное разви'!AC36="","",IF('Социально-коммуникативное разви'!AC36=2,"сформирован",IF('Социально-коммуникативное разви'!AC36=0,"не сформирован", "в стадии формирования")))</f>
        <v/>
      </c>
      <c r="CM45" s="173"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CN45" s="173" t="str">
        <f>IF('Социально-коммуникативное разви'!AE36="","",IF('Социально-коммуникативное разви'!AE36=2,"сформирован",IF('Социально-коммуникативное разви'!AE36=0,"не сформирован", "в стадии формирования")))</f>
        <v/>
      </c>
      <c r="CO45" s="173" t="str">
        <f>IF('Познавательное развитие'!D36="","",IF('Познавательное развитие'!D36=2,"сформирован",IF('Познавательное развитие'!D36=0,"не сформирован", "в стадии формирования")))</f>
        <v/>
      </c>
      <c r="CP45" s="173" t="str">
        <f>IF('Познавательное развитие'!E36="","",IF('Познавательное развитие'!E36=2,"сформирован",IF('Познавательное развитие'!E36=0,"не сформирован", "в стадии формирования")))</f>
        <v/>
      </c>
      <c r="CQ45" s="173" t="str">
        <f>IF('Познавательное развитие'!F36="","",IF('Познавательное развитие'!F36=2,"сформирован",IF('Познавательное развитие'!F36=0,"не сформирован", "в стадии формирования")))</f>
        <v/>
      </c>
      <c r="CR45" s="173" t="str">
        <f>IF('Познавательное развитие'!I36="","",IF('Познавательное развитие'!I36=2,"сформирован",IF('Познавательное развитие'!I36=0,"не сформирован", "в стадии формирования")))</f>
        <v/>
      </c>
      <c r="CS45" s="173" t="str">
        <f>IF('Познавательное развитие'!K36="","",IF('Познавательное развитие'!K36=2,"сформирован",IF('Познавательное развитие'!K36=0,"не сформирован", "в стадии формирования")))</f>
        <v/>
      </c>
      <c r="CT45" s="173" t="str">
        <f>IF('Познавательное развитие'!S36="","",IF('Познавательное развитие'!S36=2,"сформирован",IF('Познавательное развитие'!S36=0,"не сформирован", "в стадии формирования")))</f>
        <v/>
      </c>
      <c r="CU45" s="173" t="str">
        <f>IF('Познавательное развитие'!U36="","",IF('Познавательное развитие'!U36=2,"сформирован",IF('Познавательное развитие'!U36=0,"не сформирован", "в стадии формирования")))</f>
        <v/>
      </c>
      <c r="CV45" s="173" t="e">
        <f>IF('Познавательное развитие'!#REF!="","",IF('Познавательное развитие'!#REF!=2,"сформирован",IF('Познавательное развитие'!#REF!=0,"не сформирован", "в стадии формирования")))</f>
        <v>#REF!</v>
      </c>
      <c r="CW45" s="173" t="str">
        <f>IF('Познавательное развитие'!Y36="","",IF('Познавательное развитие'!Y36=2,"сформирован",IF('Познавательное развитие'!Y36=0,"не сформирован", "в стадии формирования")))</f>
        <v/>
      </c>
      <c r="CX45" s="173" t="str">
        <f>IF('Познавательное развитие'!Z36="","",IF('Познавательное развитие'!Z36=2,"сформирован",IF('Познавательное развитие'!Z36=0,"не сформирован", "в стадии формирования")))</f>
        <v/>
      </c>
      <c r="CY45" s="173" t="str">
        <f>IF('Познавательное развитие'!AA36="","",IF('Познавательное развитие'!AA36=2,"сформирован",IF('Познавательное развитие'!AA36=0,"не сформирован", "в стадии формирования")))</f>
        <v/>
      </c>
      <c r="CZ45" s="173" t="str">
        <f>IF('Познавательное развитие'!AB36="","",IF('Познавательное развитие'!AB36=2,"сформирован",IF('Познавательное развитие'!AB36=0,"не сформирован", "в стадии формирования")))</f>
        <v/>
      </c>
      <c r="DA45" s="173" t="str">
        <f>IF('Познавательное развитие'!AC36="","",IF('Познавательное развитие'!AC36=2,"сформирован",IF('Познавательное развитие'!AC36=0,"не сформирован", "в стадии формирования")))</f>
        <v/>
      </c>
      <c r="DB45" s="173" t="str">
        <f>IF('Познавательное развитие'!AD36="","",IF('Познавательное развитие'!AD36=2,"сформирован",IF('Познавательное развитие'!AD36=0,"не сформирован", "в стадии формирования")))</f>
        <v/>
      </c>
      <c r="DC45" s="173" t="str">
        <f>IF('Познавательное развитие'!AE36="","",IF('Познавательное развитие'!AE36=2,"сформирован",IF('Познавательное развитие'!AE36=0,"не сформирован", "в стадии формирования")))</f>
        <v/>
      </c>
      <c r="DD45" s="173" t="str">
        <f>IF('Речевое развитие'!J35="","",IF('Речевое развитие'!J35=2,"сформирован",IF('Речевое развитие'!J35=0,"не сформирован", "в стадии формирования")))</f>
        <v/>
      </c>
      <c r="DE45" s="173" t="str">
        <f>IF('Речевое развитие'!K35="","",IF('Речевое развитие'!K35=2,"сформирован",IF('Речевое развитие'!K35=0,"не сформирован", "в стадии формирования")))</f>
        <v/>
      </c>
      <c r="DF45" s="173" t="str">
        <f>IF('Речевое развитие'!L35="","",IF('Речевое развитие'!L35=2,"сформирован",IF('Речевое развитие'!L35=0,"не сформирован", "в стадии формирования")))</f>
        <v/>
      </c>
      <c r="DG45" s="175" t="str">
        <f>IF('Художественно-эстетическое разв'!AA36="","",IF('Художественно-эстетическое разв'!AA36=2,"сформирован",IF('Художественно-эстетическое разв'!AA36=0,"не сформирован", "в стадии формирования")))</f>
        <v/>
      </c>
      <c r="DH45" s="176"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развитие'!#REF!="","",IF('Познавательное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развитие'!#REF!+'Познавательное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разв'!AA36)/27)))))))))))))))))))))))))))</f>
        <v/>
      </c>
      <c r="DI45" s="173" t="str">
        <f>'целевые ориентиры'!CZ35</f>
        <v/>
      </c>
      <c r="DK45" s="81"/>
      <c r="DL45" s="81"/>
      <c r="DM45" s="81"/>
      <c r="DN45" s="81"/>
      <c r="DO45" s="81"/>
      <c r="DP45" s="81"/>
      <c r="DQ45" s="81"/>
      <c r="DR45" s="81"/>
      <c r="DS45" s="81"/>
      <c r="DT45" s="81"/>
      <c r="DU45" s="81"/>
      <c r="DV45" s="81"/>
      <c r="DW45" s="81"/>
      <c r="DX45" s="81"/>
      <c r="DY45" s="81"/>
      <c r="DZ45" s="81"/>
      <c r="EA45" s="81"/>
      <c r="EB45" s="81"/>
      <c r="EC45" s="81"/>
      <c r="ED45" s="81"/>
      <c r="EE45" s="81"/>
      <c r="EF45" s="81"/>
      <c r="EG45" s="81"/>
      <c r="EH45" s="81"/>
      <c r="EI45" s="81"/>
      <c r="EJ45" s="81"/>
      <c r="EK45" s="81"/>
      <c r="EL45" s="81"/>
      <c r="EM45" s="81"/>
      <c r="EN45" s="81"/>
      <c r="EO45" s="81"/>
      <c r="EP45" s="81"/>
      <c r="EQ45" s="81"/>
      <c r="ER45" s="81"/>
      <c r="ES45" s="81"/>
      <c r="ET45" s="81"/>
    </row>
    <row r="46" spans="1:150" s="119" customFormat="1" hidden="1">
      <c r="A46" s="96">
        <f>список!A34</f>
        <v>33</v>
      </c>
      <c r="B46" s="163" t="str">
        <f>IF(список!B34="","",список!B34)</f>
        <v/>
      </c>
      <c r="C46" s="97">
        <f>IF(список!C34="","",список!C34)</f>
        <v>0</v>
      </c>
      <c r="D46" s="81"/>
      <c r="E46" s="81"/>
      <c r="F46" s="81"/>
      <c r="G46" s="81"/>
      <c r="H46" s="81"/>
      <c r="I46" s="81"/>
      <c r="J46" s="81"/>
      <c r="K46" s="81"/>
      <c r="L46" s="81"/>
      <c r="M46" s="81"/>
      <c r="N46" s="81"/>
      <c r="O46" s="81"/>
      <c r="P46" s="81"/>
      <c r="Q46" s="81"/>
      <c r="R46" s="134"/>
      <c r="S46" s="173"/>
      <c r="T46" s="173"/>
      <c r="U46" s="173"/>
      <c r="V46" s="173"/>
      <c r="W46" s="173"/>
      <c r="X46" s="173"/>
      <c r="Y46" s="173"/>
      <c r="Z46" s="173"/>
      <c r="AA46" s="173"/>
      <c r="AB46" s="173"/>
      <c r="AC46" s="173"/>
      <c r="AD46" s="173"/>
      <c r="AE46" s="173">
        <f>'целевые ориентиры'!AB47</f>
        <v>0</v>
      </c>
      <c r="AF46" s="173"/>
      <c r="AG46" s="173"/>
      <c r="AH46" s="173"/>
      <c r="AI46" s="173"/>
      <c r="AJ46" s="173"/>
      <c r="AK46" s="173"/>
      <c r="AL46" s="173"/>
      <c r="AM46" s="173"/>
      <c r="AN46" s="173"/>
      <c r="AO46" s="173"/>
      <c r="AP46" s="174"/>
      <c r="AQ46" s="173">
        <f>'целевые ориентиры'!AM47</f>
        <v>0</v>
      </c>
      <c r="AR46" s="173"/>
      <c r="AS46" s="173"/>
      <c r="AT46" s="173"/>
      <c r="AU46" s="173"/>
      <c r="AV46" s="173"/>
      <c r="AW46" s="173"/>
      <c r="AX46" s="173"/>
      <c r="AY46" s="173"/>
      <c r="AZ46" s="173"/>
      <c r="BA46" s="173"/>
      <c r="BB46" s="173"/>
      <c r="BC46" s="173"/>
      <c r="BD46" s="175"/>
      <c r="BE46" s="173"/>
      <c r="BF46" s="173"/>
      <c r="BG46" s="173"/>
      <c r="BH46" s="173"/>
      <c r="BI46" s="173"/>
      <c r="BJ46" s="173"/>
      <c r="BK46" s="173"/>
      <c r="BL46" s="173"/>
      <c r="BM46" s="173"/>
      <c r="BN46" s="173"/>
      <c r="BO46" s="176"/>
      <c r="BP46" s="173">
        <f>'целевые ориентиры'!BJ47</f>
        <v>0</v>
      </c>
      <c r="BQ46" s="173"/>
      <c r="BR46" s="173"/>
      <c r="BS46" s="173"/>
      <c r="BT46" s="173"/>
      <c r="BU46" s="173"/>
      <c r="BV46" s="173"/>
      <c r="BW46" s="173"/>
      <c r="BX46" s="173"/>
      <c r="BY46" s="173"/>
      <c r="BZ46" s="173"/>
      <c r="CA46" s="173"/>
      <c r="CB46" s="173"/>
      <c r="CC46" s="173"/>
      <c r="CD46" s="173"/>
      <c r="CE46" s="173"/>
      <c r="CF46" s="173">
        <f>'целевые ориентиры'!BX47</f>
        <v>0</v>
      </c>
      <c r="CG46" s="173"/>
      <c r="CH46" s="173"/>
      <c r="CI46" s="173"/>
      <c r="CJ46" s="173"/>
      <c r="CK46" s="173"/>
      <c r="CL46" s="173"/>
      <c r="CM46" s="173"/>
      <c r="CN46" s="173"/>
      <c r="CO46" s="173"/>
      <c r="CP46" s="173"/>
      <c r="CQ46" s="173"/>
      <c r="CR46" s="173"/>
      <c r="CS46" s="173"/>
      <c r="CT46" s="173"/>
      <c r="CU46" s="173"/>
      <c r="CV46" s="173"/>
      <c r="CW46" s="173"/>
      <c r="CX46" s="173"/>
      <c r="CY46" s="173"/>
      <c r="CZ46" s="173"/>
      <c r="DA46" s="173"/>
      <c r="DB46" s="173"/>
      <c r="DC46" s="173"/>
      <c r="DD46" s="173"/>
      <c r="DE46" s="173"/>
      <c r="DF46" s="173"/>
      <c r="DG46" s="175"/>
      <c r="DH46" s="176"/>
      <c r="DI46" s="173"/>
      <c r="DK46" s="81"/>
      <c r="DL46" s="81"/>
      <c r="DM46" s="81"/>
      <c r="DN46" s="81"/>
      <c r="DO46" s="81"/>
      <c r="DP46" s="81"/>
      <c r="DQ46" s="81"/>
      <c r="DR46" s="81"/>
      <c r="DS46" s="81"/>
      <c r="DT46" s="81"/>
      <c r="DU46" s="81"/>
      <c r="DV46" s="81"/>
      <c r="DW46" s="81"/>
      <c r="DX46" s="81"/>
      <c r="DY46" s="81"/>
      <c r="DZ46" s="81"/>
      <c r="EA46" s="81"/>
      <c r="EB46" s="81"/>
      <c r="EC46" s="81"/>
      <c r="ED46" s="81"/>
      <c r="EE46" s="81"/>
      <c r="EF46" s="81"/>
      <c r="EG46" s="81"/>
      <c r="EH46" s="81"/>
      <c r="EI46" s="81"/>
      <c r="EJ46" s="81"/>
      <c r="EK46" s="81"/>
      <c r="EL46" s="81"/>
      <c r="EM46" s="81"/>
      <c r="EN46" s="81"/>
      <c r="EO46" s="81"/>
      <c r="EP46" s="81"/>
      <c r="EQ46" s="81"/>
      <c r="ER46" s="81"/>
      <c r="ES46" s="81"/>
      <c r="ET46" s="81"/>
    </row>
    <row r="47" spans="1:150" s="119" customFormat="1" hidden="1">
      <c r="A47" s="96">
        <f>список!A35</f>
        <v>34</v>
      </c>
      <c r="B47" s="163" t="str">
        <f>IF(список!B35="","",список!B35)</f>
        <v/>
      </c>
      <c r="C47" s="97">
        <f>IF(список!C35="","",список!C35)</f>
        <v>0</v>
      </c>
      <c r="D47" s="81"/>
      <c r="E47" s="81"/>
      <c r="F47" s="81"/>
      <c r="G47" s="81"/>
      <c r="H47" s="81"/>
      <c r="I47" s="81"/>
      <c r="J47" s="81"/>
      <c r="K47" s="81"/>
      <c r="L47" s="81"/>
      <c r="M47" s="81"/>
      <c r="N47" s="81"/>
      <c r="O47" s="81"/>
      <c r="P47" s="81"/>
      <c r="Q47" s="81"/>
      <c r="R47" s="134"/>
      <c r="S47" s="173"/>
      <c r="T47" s="173"/>
      <c r="U47" s="173"/>
      <c r="V47" s="173"/>
      <c r="W47" s="173"/>
      <c r="X47" s="173"/>
      <c r="Y47" s="173"/>
      <c r="Z47" s="173"/>
      <c r="AA47" s="173"/>
      <c r="AB47" s="173"/>
      <c r="AC47" s="173"/>
      <c r="AD47" s="173"/>
      <c r="AE47" s="173">
        <f>'целевые ориентиры'!AB48</f>
        <v>0</v>
      </c>
      <c r="AF47" s="173"/>
      <c r="AG47" s="173"/>
      <c r="AH47" s="173"/>
      <c r="AI47" s="173"/>
      <c r="AJ47" s="173"/>
      <c r="AK47" s="173"/>
      <c r="AL47" s="173"/>
      <c r="AM47" s="173"/>
      <c r="AN47" s="173"/>
      <c r="AO47" s="173"/>
      <c r="AP47" s="174"/>
      <c r="AQ47" s="173">
        <f>'целевые ориентиры'!AM48</f>
        <v>0</v>
      </c>
      <c r="AR47" s="173"/>
      <c r="AS47" s="173"/>
      <c r="AT47" s="173"/>
      <c r="AU47" s="173"/>
      <c r="AV47" s="173"/>
      <c r="AW47" s="173"/>
      <c r="AX47" s="173"/>
      <c r="AY47" s="173"/>
      <c r="AZ47" s="173"/>
      <c r="BA47" s="173"/>
      <c r="BB47" s="173"/>
      <c r="BC47" s="173"/>
      <c r="BD47" s="175"/>
      <c r="BE47" s="173"/>
      <c r="BF47" s="173"/>
      <c r="BG47" s="173"/>
      <c r="BH47" s="173"/>
      <c r="BI47" s="173"/>
      <c r="BJ47" s="173"/>
      <c r="BK47" s="173"/>
      <c r="BL47" s="173"/>
      <c r="BM47" s="173"/>
      <c r="BN47" s="173"/>
      <c r="BO47" s="176"/>
      <c r="BP47" s="173">
        <f>'целевые ориентиры'!BJ48</f>
        <v>0</v>
      </c>
      <c r="BQ47" s="173"/>
      <c r="BR47" s="173"/>
      <c r="BS47" s="173"/>
      <c r="BT47" s="173"/>
      <c r="BU47" s="173"/>
      <c r="BV47" s="173"/>
      <c r="BW47" s="173"/>
      <c r="BX47" s="173"/>
      <c r="BY47" s="173"/>
      <c r="BZ47" s="173"/>
      <c r="CA47" s="173"/>
      <c r="CB47" s="173"/>
      <c r="CC47" s="173"/>
      <c r="CD47" s="173"/>
      <c r="CE47" s="173"/>
      <c r="CF47" s="173">
        <f>'целевые ориентиры'!BX48</f>
        <v>0</v>
      </c>
      <c r="CG47" s="173"/>
      <c r="CH47" s="173"/>
      <c r="CI47" s="173"/>
      <c r="CJ47" s="173"/>
      <c r="CK47" s="173"/>
      <c r="CL47" s="173"/>
      <c r="CM47" s="173"/>
      <c r="CN47" s="173"/>
      <c r="CO47" s="173"/>
      <c r="CP47" s="173"/>
      <c r="CQ47" s="173"/>
      <c r="CR47" s="173"/>
      <c r="CS47" s="173"/>
      <c r="CT47" s="173"/>
      <c r="CU47" s="173"/>
      <c r="CV47" s="173"/>
      <c r="CW47" s="173"/>
      <c r="CX47" s="173"/>
      <c r="CY47" s="173"/>
      <c r="CZ47" s="173"/>
      <c r="DA47" s="173"/>
      <c r="DB47" s="173"/>
      <c r="DC47" s="173"/>
      <c r="DD47" s="173"/>
      <c r="DE47" s="173"/>
      <c r="DF47" s="173"/>
      <c r="DG47" s="175"/>
      <c r="DH47" s="176"/>
      <c r="DI47" s="173"/>
      <c r="DK47" s="81"/>
      <c r="DL47" s="81"/>
      <c r="DM47" s="81"/>
      <c r="DN47" s="81"/>
      <c r="DO47" s="81"/>
      <c r="DP47" s="81"/>
      <c r="DQ47" s="81"/>
      <c r="DR47" s="81"/>
      <c r="DS47" s="81"/>
      <c r="DT47" s="81"/>
      <c r="DU47" s="81"/>
      <c r="DV47" s="81"/>
      <c r="DW47" s="81"/>
      <c r="DX47" s="81"/>
      <c r="DY47" s="81"/>
      <c r="DZ47" s="81"/>
      <c r="EA47" s="81"/>
      <c r="EB47" s="81"/>
      <c r="EC47" s="81"/>
      <c r="ED47" s="81"/>
      <c r="EE47" s="81"/>
      <c r="EF47" s="81"/>
      <c r="EG47" s="81"/>
      <c r="EH47" s="81"/>
      <c r="EI47" s="81"/>
      <c r="EJ47" s="81"/>
      <c r="EK47" s="81"/>
      <c r="EL47" s="81"/>
      <c r="EM47" s="81"/>
      <c r="EN47" s="81"/>
      <c r="EO47" s="81"/>
      <c r="EP47" s="81"/>
      <c r="EQ47" s="81"/>
      <c r="ER47" s="81"/>
      <c r="ES47" s="81"/>
      <c r="ET47" s="81"/>
    </row>
    <row r="48" spans="1:150" s="119" customFormat="1" hidden="1">
      <c r="A48" s="96">
        <f>список!A36</f>
        <v>35</v>
      </c>
      <c r="B48" s="163" t="str">
        <f>IF(список!B36="","",список!B36)</f>
        <v/>
      </c>
      <c r="C48" s="97">
        <f>IF(список!C36="","",список!C36)</f>
        <v>0</v>
      </c>
      <c r="D48" s="81"/>
      <c r="E48" s="81"/>
      <c r="F48" s="81"/>
      <c r="G48" s="81"/>
      <c r="H48" s="81"/>
      <c r="I48" s="81"/>
      <c r="J48" s="81"/>
      <c r="K48" s="81"/>
      <c r="L48" s="81"/>
      <c r="M48" s="81"/>
      <c r="N48" s="81"/>
      <c r="O48" s="81"/>
      <c r="P48" s="81"/>
      <c r="Q48" s="81"/>
      <c r="R48" s="134"/>
      <c r="S48" s="173"/>
      <c r="T48" s="173"/>
      <c r="U48" s="173"/>
      <c r="V48" s="173"/>
      <c r="W48" s="173"/>
      <c r="X48" s="173"/>
      <c r="Y48" s="173"/>
      <c r="Z48" s="173"/>
      <c r="AA48" s="173"/>
      <c r="AB48" s="173"/>
      <c r="AC48" s="173"/>
      <c r="AD48" s="173"/>
      <c r="AE48" s="173">
        <f>'целевые ориентиры'!AB49</f>
        <v>0</v>
      </c>
      <c r="AF48" s="173"/>
      <c r="AG48" s="173"/>
      <c r="AH48" s="173"/>
      <c r="AI48" s="173"/>
      <c r="AJ48" s="173"/>
      <c r="AK48" s="173"/>
      <c r="AL48" s="173"/>
      <c r="AM48" s="173"/>
      <c r="AN48" s="173"/>
      <c r="AO48" s="173"/>
      <c r="AP48" s="174"/>
      <c r="AQ48" s="173">
        <f>'целевые ориентиры'!AM49</f>
        <v>0</v>
      </c>
      <c r="AR48" s="173"/>
      <c r="AS48" s="173"/>
      <c r="AT48" s="173"/>
      <c r="AU48" s="173"/>
      <c r="AV48" s="173"/>
      <c r="AW48" s="173"/>
      <c r="AX48" s="173"/>
      <c r="AY48" s="173"/>
      <c r="AZ48" s="173"/>
      <c r="BA48" s="173"/>
      <c r="BB48" s="173"/>
      <c r="BC48" s="173"/>
      <c r="BD48" s="175"/>
      <c r="BE48" s="173"/>
      <c r="BF48" s="173"/>
      <c r="BG48" s="173"/>
      <c r="BH48" s="173"/>
      <c r="BI48" s="173"/>
      <c r="BJ48" s="173"/>
      <c r="BK48" s="173"/>
      <c r="BL48" s="173"/>
      <c r="BM48" s="173"/>
      <c r="BN48" s="173"/>
      <c r="BO48" s="176"/>
      <c r="BP48" s="173">
        <f>'целевые ориентиры'!BJ49</f>
        <v>0</v>
      </c>
      <c r="BQ48" s="173"/>
      <c r="BR48" s="173"/>
      <c r="BS48" s="173"/>
      <c r="BT48" s="173"/>
      <c r="BU48" s="173"/>
      <c r="BV48" s="173"/>
      <c r="BW48" s="173"/>
      <c r="BX48" s="173"/>
      <c r="BY48" s="173"/>
      <c r="BZ48" s="173"/>
      <c r="CA48" s="173"/>
      <c r="CB48" s="173"/>
      <c r="CC48" s="173"/>
      <c r="CD48" s="173"/>
      <c r="CE48" s="173"/>
      <c r="CF48" s="173">
        <f>'целевые ориентиры'!BX49</f>
        <v>0</v>
      </c>
      <c r="CG48" s="173"/>
      <c r="CH48" s="173"/>
      <c r="CI48" s="173"/>
      <c r="CJ48" s="173"/>
      <c r="CK48" s="173"/>
      <c r="CL48" s="173"/>
      <c r="CM48" s="173"/>
      <c r="CN48" s="173"/>
      <c r="CO48" s="173"/>
      <c r="CP48" s="173"/>
      <c r="CQ48" s="173"/>
      <c r="CR48" s="173"/>
      <c r="CS48" s="173"/>
      <c r="CT48" s="173"/>
      <c r="CU48" s="173"/>
      <c r="CV48" s="173"/>
      <c r="CW48" s="173"/>
      <c r="CX48" s="173"/>
      <c r="CY48" s="173"/>
      <c r="CZ48" s="173"/>
      <c r="DA48" s="173"/>
      <c r="DB48" s="173"/>
      <c r="DC48" s="173"/>
      <c r="DD48" s="173"/>
      <c r="DE48" s="173"/>
      <c r="DF48" s="173"/>
      <c r="DG48" s="175"/>
      <c r="DH48" s="176"/>
      <c r="DI48" s="173"/>
      <c r="DK48" s="81"/>
      <c r="DL48" s="81"/>
      <c r="DM48" s="81"/>
      <c r="DN48" s="81"/>
      <c r="DO48" s="81"/>
      <c r="DP48" s="81"/>
      <c r="DQ48" s="81"/>
      <c r="DR48" s="81"/>
      <c r="DS48" s="81"/>
      <c r="DT48" s="81"/>
      <c r="DU48" s="81"/>
      <c r="DV48" s="81"/>
      <c r="DW48" s="81"/>
      <c r="DX48" s="81"/>
      <c r="DY48" s="81"/>
      <c r="DZ48" s="81"/>
      <c r="EA48" s="81"/>
      <c r="EB48" s="81"/>
      <c r="EC48" s="81"/>
      <c r="ED48" s="81"/>
      <c r="EE48" s="81"/>
      <c r="EF48" s="81"/>
      <c r="EG48" s="81"/>
      <c r="EH48" s="81"/>
      <c r="EI48" s="81"/>
      <c r="EJ48" s="81"/>
      <c r="EK48" s="81"/>
      <c r="EL48" s="81"/>
      <c r="EM48" s="81"/>
      <c r="EN48" s="81"/>
      <c r="EO48" s="81"/>
      <c r="EP48" s="81"/>
      <c r="EQ48" s="81"/>
      <c r="ER48" s="81"/>
      <c r="ES48" s="81"/>
      <c r="ET48" s="81"/>
    </row>
    <row r="49" spans="1:150" s="119" customFormat="1" ht="29.25">
      <c r="A49" s="96"/>
      <c r="B49" s="226" t="s">
        <v>259</v>
      </c>
      <c r="C49" s="235">
        <f>'сводная по группе'!C39</f>
        <v>0</v>
      </c>
      <c r="D49" s="81"/>
      <c r="E49" s="81"/>
      <c r="F49" s="81"/>
      <c r="G49" s="81"/>
      <c r="H49" s="81"/>
      <c r="I49" s="81"/>
      <c r="J49" s="81"/>
      <c r="K49" s="81"/>
      <c r="L49" s="81"/>
      <c r="M49" s="81"/>
      <c r="N49" s="81"/>
      <c r="O49" s="81"/>
      <c r="P49" s="81"/>
      <c r="Q49" s="81"/>
      <c r="R49" s="134"/>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4"/>
      <c r="AQ49" s="173"/>
      <c r="AR49" s="173"/>
      <c r="AS49" s="173"/>
      <c r="AT49" s="173"/>
      <c r="AU49" s="173"/>
      <c r="AV49" s="173"/>
      <c r="AW49" s="173"/>
      <c r="AX49" s="173"/>
      <c r="AY49" s="173"/>
      <c r="AZ49" s="173"/>
      <c r="BA49" s="173"/>
      <c r="BB49" s="173"/>
      <c r="BC49" s="173"/>
      <c r="BD49" s="175"/>
      <c r="BE49" s="173"/>
      <c r="BF49" s="173"/>
      <c r="BG49" s="173"/>
      <c r="BH49" s="173"/>
      <c r="BI49" s="173"/>
      <c r="BJ49" s="173"/>
      <c r="BK49" s="173"/>
      <c r="BL49" s="173"/>
      <c r="BM49" s="173"/>
      <c r="BN49" s="173"/>
      <c r="BO49" s="176"/>
      <c r="BP49" s="173"/>
      <c r="BQ49" s="173"/>
      <c r="BR49" s="173"/>
      <c r="BS49" s="173"/>
      <c r="BT49" s="173"/>
      <c r="BU49" s="173"/>
      <c r="BV49" s="173"/>
      <c r="BW49" s="173"/>
      <c r="BX49" s="173"/>
      <c r="BY49" s="173"/>
      <c r="BZ49" s="173"/>
      <c r="CA49" s="173"/>
      <c r="CB49" s="173"/>
      <c r="CC49" s="173"/>
      <c r="CD49" s="173"/>
      <c r="CE49" s="173"/>
      <c r="CF49" s="173"/>
      <c r="CG49" s="173"/>
      <c r="CH49" s="173"/>
      <c r="CI49" s="173"/>
      <c r="CJ49" s="173"/>
      <c r="CK49" s="173"/>
      <c r="CL49" s="173"/>
      <c r="CM49" s="173"/>
      <c r="CN49" s="173"/>
      <c r="CO49" s="173"/>
      <c r="CP49" s="173"/>
      <c r="CQ49" s="173"/>
      <c r="CR49" s="173"/>
      <c r="CS49" s="173"/>
      <c r="CT49" s="173"/>
      <c r="CU49" s="173"/>
      <c r="CV49" s="173"/>
      <c r="CW49" s="173"/>
      <c r="CX49" s="173"/>
      <c r="CY49" s="173"/>
      <c r="CZ49" s="173"/>
      <c r="DA49" s="173"/>
      <c r="DB49" s="173"/>
      <c r="DC49" s="173"/>
      <c r="DD49" s="173"/>
      <c r="DE49" s="173"/>
      <c r="DF49" s="173"/>
      <c r="DG49" s="175"/>
      <c r="DH49" s="176"/>
      <c r="DI49" s="173"/>
      <c r="DK49" s="81"/>
      <c r="DL49" s="81"/>
      <c r="DM49" s="81"/>
      <c r="DN49" s="81"/>
      <c r="DO49" s="81"/>
      <c r="DP49" s="81"/>
      <c r="DQ49" s="81"/>
      <c r="DR49" s="81"/>
      <c r="DS49" s="81"/>
      <c r="DT49" s="81"/>
      <c r="DU49" s="81"/>
      <c r="DV49" s="81"/>
      <c r="DW49" s="81"/>
      <c r="DX49" s="81"/>
      <c r="DY49" s="81"/>
      <c r="DZ49" s="81"/>
      <c r="EA49" s="81"/>
      <c r="EB49" s="81"/>
      <c r="EC49" s="81"/>
      <c r="ED49" s="81"/>
      <c r="EE49" s="81"/>
      <c r="EF49" s="81"/>
      <c r="EG49" s="81"/>
      <c r="EH49" s="81"/>
      <c r="EI49" s="81"/>
      <c r="EJ49" s="81"/>
      <c r="EK49" s="81"/>
      <c r="EL49" s="81"/>
      <c r="EM49" s="81"/>
      <c r="EN49" s="81"/>
      <c r="EO49" s="81"/>
      <c r="EP49" s="81"/>
      <c r="EQ49" s="81"/>
      <c r="ER49" s="81"/>
      <c r="ES49" s="81"/>
      <c r="ET49" s="81"/>
    </row>
    <row r="50" spans="1:150" s="119" customFormat="1">
      <c r="A50" s="96"/>
      <c r="B50" s="219" t="s">
        <v>228</v>
      </c>
      <c r="C50" s="97"/>
      <c r="D50" s="81"/>
      <c r="E50" s="81"/>
      <c r="F50" s="81"/>
      <c r="G50" s="81"/>
      <c r="H50" s="81"/>
      <c r="I50" s="81"/>
      <c r="J50" s="81"/>
      <c r="K50" s="81"/>
      <c r="L50" s="81"/>
      <c r="M50" s="81"/>
      <c r="N50" s="81"/>
      <c r="O50" s="81"/>
      <c r="P50" s="81"/>
      <c r="Q50" s="81"/>
      <c r="R50" s="134"/>
      <c r="S50" s="221">
        <f>COUNTIF(S$3:S$37,$B$50)</f>
        <v>0</v>
      </c>
      <c r="T50" s="221">
        <f t="shared" ref="T50:CE50" si="0">COUNTIF(T$3:T$37,$B$50)</f>
        <v>0</v>
      </c>
      <c r="U50" s="221">
        <f t="shared" si="0"/>
        <v>0</v>
      </c>
      <c r="V50" s="221">
        <f t="shared" si="0"/>
        <v>0</v>
      </c>
      <c r="W50" s="221">
        <f t="shared" si="0"/>
        <v>0</v>
      </c>
      <c r="X50" s="221">
        <f t="shared" si="0"/>
        <v>0</v>
      </c>
      <c r="Y50" s="221">
        <f t="shared" si="0"/>
        <v>0</v>
      </c>
      <c r="Z50" s="221">
        <f t="shared" si="0"/>
        <v>0</v>
      </c>
      <c r="AA50" s="221">
        <f t="shared" si="0"/>
        <v>0</v>
      </c>
      <c r="AB50" s="221">
        <f t="shared" si="0"/>
        <v>0</v>
      </c>
      <c r="AC50" s="221">
        <f t="shared" si="0"/>
        <v>0</v>
      </c>
      <c r="AD50" s="221">
        <f t="shared" si="0"/>
        <v>0</v>
      </c>
      <c r="AE50" s="221">
        <f t="shared" si="0"/>
        <v>0</v>
      </c>
      <c r="AF50" s="221">
        <f t="shared" si="0"/>
        <v>0</v>
      </c>
      <c r="AG50" s="221">
        <f t="shared" si="0"/>
        <v>0</v>
      </c>
      <c r="AH50" s="221">
        <f t="shared" si="0"/>
        <v>0</v>
      </c>
      <c r="AI50" s="221">
        <f t="shared" si="0"/>
        <v>0</v>
      </c>
      <c r="AJ50" s="221">
        <f t="shared" si="0"/>
        <v>0</v>
      </c>
      <c r="AK50" s="221">
        <f t="shared" si="0"/>
        <v>0</v>
      </c>
      <c r="AL50" s="221">
        <f t="shared" si="0"/>
        <v>0</v>
      </c>
      <c r="AM50" s="221">
        <f t="shared" si="0"/>
        <v>0</v>
      </c>
      <c r="AN50" s="221">
        <f t="shared" si="0"/>
        <v>0</v>
      </c>
      <c r="AO50" s="221">
        <f t="shared" si="0"/>
        <v>0</v>
      </c>
      <c r="AP50" s="221">
        <f t="shared" si="0"/>
        <v>0</v>
      </c>
      <c r="AQ50" s="221">
        <f t="shared" si="0"/>
        <v>0</v>
      </c>
      <c r="AR50" s="221">
        <f t="shared" si="0"/>
        <v>0</v>
      </c>
      <c r="AS50" s="221">
        <f t="shared" si="0"/>
        <v>0</v>
      </c>
      <c r="AT50" s="221">
        <f t="shared" si="0"/>
        <v>0</v>
      </c>
      <c r="AU50" s="221">
        <f t="shared" si="0"/>
        <v>0</v>
      </c>
      <c r="AV50" s="221">
        <f t="shared" si="0"/>
        <v>0</v>
      </c>
      <c r="AW50" s="221">
        <f t="shared" si="0"/>
        <v>0</v>
      </c>
      <c r="AX50" s="221">
        <f t="shared" si="0"/>
        <v>0</v>
      </c>
      <c r="AY50" s="221">
        <f t="shared" si="0"/>
        <v>0</v>
      </c>
      <c r="AZ50" s="221">
        <f t="shared" si="0"/>
        <v>0</v>
      </c>
      <c r="BA50" s="221">
        <f t="shared" si="0"/>
        <v>0</v>
      </c>
      <c r="BB50" s="221">
        <f t="shared" si="0"/>
        <v>0</v>
      </c>
      <c r="BC50" s="221">
        <f t="shared" si="0"/>
        <v>0</v>
      </c>
      <c r="BD50" s="221">
        <f t="shared" si="0"/>
        <v>0</v>
      </c>
      <c r="BE50" s="221">
        <f t="shared" si="0"/>
        <v>0</v>
      </c>
      <c r="BF50" s="221">
        <f t="shared" si="0"/>
        <v>0</v>
      </c>
      <c r="BG50" s="221">
        <f t="shared" si="0"/>
        <v>0</v>
      </c>
      <c r="BH50" s="221">
        <f t="shared" si="0"/>
        <v>0</v>
      </c>
      <c r="BI50" s="221">
        <f t="shared" si="0"/>
        <v>0</v>
      </c>
      <c r="BJ50" s="221">
        <f t="shared" si="0"/>
        <v>0</v>
      </c>
      <c r="BK50" s="221">
        <f t="shared" si="0"/>
        <v>0</v>
      </c>
      <c r="BL50" s="221">
        <f t="shared" si="0"/>
        <v>0</v>
      </c>
      <c r="BM50" s="221">
        <f t="shared" si="0"/>
        <v>0</v>
      </c>
      <c r="BN50" s="221">
        <f t="shared" si="0"/>
        <v>0</v>
      </c>
      <c r="BO50" s="221">
        <f t="shared" si="0"/>
        <v>0</v>
      </c>
      <c r="BP50" s="221">
        <f t="shared" si="0"/>
        <v>0</v>
      </c>
      <c r="BQ50" s="221">
        <f t="shared" si="0"/>
        <v>0</v>
      </c>
      <c r="BR50" s="221">
        <f t="shared" si="0"/>
        <v>0</v>
      </c>
      <c r="BS50" s="221">
        <f t="shared" si="0"/>
        <v>0</v>
      </c>
      <c r="BT50" s="221">
        <f t="shared" si="0"/>
        <v>0</v>
      </c>
      <c r="BU50" s="221">
        <f t="shared" si="0"/>
        <v>0</v>
      </c>
      <c r="BV50" s="221">
        <f t="shared" si="0"/>
        <v>0</v>
      </c>
      <c r="BW50" s="221">
        <f t="shared" si="0"/>
        <v>0</v>
      </c>
      <c r="BX50" s="221">
        <f t="shared" si="0"/>
        <v>0</v>
      </c>
      <c r="BY50" s="221">
        <f t="shared" si="0"/>
        <v>0</v>
      </c>
      <c r="BZ50" s="221">
        <f t="shared" si="0"/>
        <v>0</v>
      </c>
      <c r="CA50" s="221">
        <f t="shared" si="0"/>
        <v>0</v>
      </c>
      <c r="CB50" s="221">
        <f t="shared" si="0"/>
        <v>0</v>
      </c>
      <c r="CC50" s="221">
        <f t="shared" si="0"/>
        <v>0</v>
      </c>
      <c r="CD50" s="221">
        <f t="shared" si="0"/>
        <v>0</v>
      </c>
      <c r="CE50" s="221">
        <f t="shared" si="0"/>
        <v>0</v>
      </c>
      <c r="CF50" s="221">
        <f t="shared" ref="CF50:DI50" si="1">COUNTIF(CF$3:CF$37,$B$50)</f>
        <v>0</v>
      </c>
      <c r="CG50" s="221">
        <f t="shared" si="1"/>
        <v>0</v>
      </c>
      <c r="CH50" s="221">
        <f t="shared" si="1"/>
        <v>0</v>
      </c>
      <c r="CI50" s="221">
        <f t="shared" si="1"/>
        <v>0</v>
      </c>
      <c r="CJ50" s="221">
        <f t="shared" si="1"/>
        <v>0</v>
      </c>
      <c r="CK50" s="221">
        <f t="shared" si="1"/>
        <v>0</v>
      </c>
      <c r="CL50" s="221">
        <f t="shared" si="1"/>
        <v>0</v>
      </c>
      <c r="CM50" s="221">
        <f t="shared" si="1"/>
        <v>0</v>
      </c>
      <c r="CN50" s="221">
        <f t="shared" si="1"/>
        <v>0</v>
      </c>
      <c r="CO50" s="221">
        <f t="shared" si="1"/>
        <v>0</v>
      </c>
      <c r="CP50" s="221">
        <f t="shared" si="1"/>
        <v>0</v>
      </c>
      <c r="CQ50" s="221">
        <f t="shared" si="1"/>
        <v>0</v>
      </c>
      <c r="CR50" s="221">
        <f t="shared" si="1"/>
        <v>0</v>
      </c>
      <c r="CS50" s="221">
        <f t="shared" si="1"/>
        <v>0</v>
      </c>
      <c r="CT50" s="221">
        <f t="shared" si="1"/>
        <v>0</v>
      </c>
      <c r="CU50" s="221">
        <f t="shared" si="1"/>
        <v>0</v>
      </c>
      <c r="CV50" s="221">
        <f t="shared" si="1"/>
        <v>0</v>
      </c>
      <c r="CW50" s="221">
        <f t="shared" si="1"/>
        <v>0</v>
      </c>
      <c r="CX50" s="221">
        <f t="shared" si="1"/>
        <v>0</v>
      </c>
      <c r="CY50" s="221">
        <f t="shared" si="1"/>
        <v>0</v>
      </c>
      <c r="CZ50" s="221">
        <f t="shared" si="1"/>
        <v>0</v>
      </c>
      <c r="DA50" s="221">
        <f t="shared" si="1"/>
        <v>0</v>
      </c>
      <c r="DB50" s="221">
        <f t="shared" si="1"/>
        <v>0</v>
      </c>
      <c r="DC50" s="221">
        <f t="shared" si="1"/>
        <v>0</v>
      </c>
      <c r="DD50" s="221">
        <f t="shared" si="1"/>
        <v>0</v>
      </c>
      <c r="DE50" s="221">
        <f t="shared" si="1"/>
        <v>0</v>
      </c>
      <c r="DF50" s="221">
        <f t="shared" si="1"/>
        <v>0</v>
      </c>
      <c r="DG50" s="221">
        <f t="shared" si="1"/>
        <v>0</v>
      </c>
      <c r="DH50" s="221">
        <f t="shared" si="1"/>
        <v>0</v>
      </c>
      <c r="DI50" s="221">
        <f t="shared" si="1"/>
        <v>0</v>
      </c>
      <c r="DK50" s="81"/>
      <c r="DL50" s="81"/>
      <c r="DM50" s="81"/>
      <c r="DN50" s="81"/>
      <c r="DO50" s="81"/>
      <c r="DP50" s="81"/>
      <c r="DQ50" s="81"/>
      <c r="DR50" s="81"/>
      <c r="DS50" s="81"/>
      <c r="DT50" s="81"/>
      <c r="DU50" s="81"/>
      <c r="DV50" s="81"/>
      <c r="DW50" s="81"/>
      <c r="DX50" s="81"/>
      <c r="DY50" s="81"/>
      <c r="DZ50" s="81"/>
      <c r="EA50" s="81"/>
      <c r="EB50" s="81"/>
      <c r="EC50" s="81"/>
      <c r="ED50" s="81"/>
      <c r="EE50" s="81"/>
      <c r="EF50" s="81"/>
      <c r="EG50" s="81"/>
      <c r="EH50" s="81"/>
      <c r="EI50" s="81"/>
      <c r="EJ50" s="81"/>
      <c r="EK50" s="81"/>
      <c r="EL50" s="81"/>
      <c r="EM50" s="81"/>
      <c r="EN50" s="81"/>
      <c r="EO50" s="81"/>
      <c r="EP50" s="81"/>
      <c r="EQ50" s="81"/>
      <c r="ER50" s="81"/>
      <c r="ES50" s="81"/>
      <c r="ET50" s="81"/>
    </row>
    <row r="51" spans="1:150" s="119" customFormat="1">
      <c r="A51" s="96"/>
      <c r="B51" s="220" t="s">
        <v>229</v>
      </c>
      <c r="C51" s="97"/>
      <c r="D51" s="81"/>
      <c r="E51" s="81"/>
      <c r="F51" s="81"/>
      <c r="G51" s="81"/>
      <c r="H51" s="81"/>
      <c r="I51" s="81"/>
      <c r="J51" s="81"/>
      <c r="K51" s="81"/>
      <c r="L51" s="81"/>
      <c r="M51" s="81"/>
      <c r="N51" s="81"/>
      <c r="O51" s="81"/>
      <c r="P51" s="81"/>
      <c r="Q51" s="81"/>
      <c r="R51" s="134"/>
      <c r="S51" s="221">
        <f>COUNTIF(S$3:S$37,$B$51)</f>
        <v>0</v>
      </c>
      <c r="T51" s="221">
        <f t="shared" ref="T51:CE51" si="2">COUNTIF(T$3:T$37,$B$51)</f>
        <v>0</v>
      </c>
      <c r="U51" s="221">
        <f t="shared" si="2"/>
        <v>0</v>
      </c>
      <c r="V51" s="221">
        <f t="shared" si="2"/>
        <v>0</v>
      </c>
      <c r="W51" s="221">
        <f t="shared" si="2"/>
        <v>0</v>
      </c>
      <c r="X51" s="221">
        <f t="shared" si="2"/>
        <v>0</v>
      </c>
      <c r="Y51" s="221">
        <f t="shared" si="2"/>
        <v>0</v>
      </c>
      <c r="Z51" s="221">
        <f t="shared" si="2"/>
        <v>0</v>
      </c>
      <c r="AA51" s="221">
        <f t="shared" si="2"/>
        <v>0</v>
      </c>
      <c r="AB51" s="221">
        <f t="shared" si="2"/>
        <v>0</v>
      </c>
      <c r="AC51" s="221">
        <f t="shared" si="2"/>
        <v>0</v>
      </c>
      <c r="AD51" s="221">
        <f t="shared" si="2"/>
        <v>0</v>
      </c>
      <c r="AE51" s="221">
        <f t="shared" si="2"/>
        <v>0</v>
      </c>
      <c r="AF51" s="221">
        <f t="shared" si="2"/>
        <v>0</v>
      </c>
      <c r="AG51" s="221">
        <f t="shared" si="2"/>
        <v>0</v>
      </c>
      <c r="AH51" s="221">
        <f t="shared" si="2"/>
        <v>0</v>
      </c>
      <c r="AI51" s="221">
        <f t="shared" si="2"/>
        <v>0</v>
      </c>
      <c r="AJ51" s="221">
        <f t="shared" si="2"/>
        <v>0</v>
      </c>
      <c r="AK51" s="221">
        <f t="shared" si="2"/>
        <v>0</v>
      </c>
      <c r="AL51" s="221">
        <f t="shared" si="2"/>
        <v>0</v>
      </c>
      <c r="AM51" s="221">
        <f t="shared" si="2"/>
        <v>0</v>
      </c>
      <c r="AN51" s="221">
        <f t="shared" si="2"/>
        <v>0</v>
      </c>
      <c r="AO51" s="221">
        <f t="shared" si="2"/>
        <v>0</v>
      </c>
      <c r="AP51" s="221">
        <f t="shared" si="2"/>
        <v>0</v>
      </c>
      <c r="AQ51" s="221">
        <f t="shared" si="2"/>
        <v>0</v>
      </c>
      <c r="AR51" s="221">
        <f t="shared" si="2"/>
        <v>0</v>
      </c>
      <c r="AS51" s="221">
        <f t="shared" si="2"/>
        <v>0</v>
      </c>
      <c r="AT51" s="221">
        <f t="shared" si="2"/>
        <v>0</v>
      </c>
      <c r="AU51" s="221">
        <f t="shared" si="2"/>
        <v>0</v>
      </c>
      <c r="AV51" s="221">
        <f t="shared" si="2"/>
        <v>0</v>
      </c>
      <c r="AW51" s="221">
        <f t="shared" si="2"/>
        <v>0</v>
      </c>
      <c r="AX51" s="221">
        <f t="shared" si="2"/>
        <v>0</v>
      </c>
      <c r="AY51" s="221">
        <f t="shared" si="2"/>
        <v>0</v>
      </c>
      <c r="AZ51" s="221">
        <f t="shared" si="2"/>
        <v>0</v>
      </c>
      <c r="BA51" s="221">
        <f t="shared" si="2"/>
        <v>0</v>
      </c>
      <c r="BB51" s="221">
        <f t="shared" si="2"/>
        <v>0</v>
      </c>
      <c r="BC51" s="221">
        <f t="shared" si="2"/>
        <v>0</v>
      </c>
      <c r="BD51" s="221">
        <f t="shared" si="2"/>
        <v>0</v>
      </c>
      <c r="BE51" s="221">
        <f t="shared" si="2"/>
        <v>0</v>
      </c>
      <c r="BF51" s="221">
        <f t="shared" si="2"/>
        <v>0</v>
      </c>
      <c r="BG51" s="221">
        <f t="shared" si="2"/>
        <v>0</v>
      </c>
      <c r="BH51" s="221">
        <f t="shared" si="2"/>
        <v>0</v>
      </c>
      <c r="BI51" s="221">
        <f t="shared" si="2"/>
        <v>0</v>
      </c>
      <c r="BJ51" s="221">
        <f t="shared" si="2"/>
        <v>0</v>
      </c>
      <c r="BK51" s="221">
        <f t="shared" si="2"/>
        <v>0</v>
      </c>
      <c r="BL51" s="221">
        <f t="shared" si="2"/>
        <v>0</v>
      </c>
      <c r="BM51" s="221">
        <f t="shared" si="2"/>
        <v>0</v>
      </c>
      <c r="BN51" s="221">
        <f t="shared" si="2"/>
        <v>0</v>
      </c>
      <c r="BO51" s="221">
        <f t="shared" si="2"/>
        <v>0</v>
      </c>
      <c r="BP51" s="221">
        <f t="shared" si="2"/>
        <v>0</v>
      </c>
      <c r="BQ51" s="221">
        <f t="shared" si="2"/>
        <v>0</v>
      </c>
      <c r="BR51" s="221">
        <f t="shared" si="2"/>
        <v>0</v>
      </c>
      <c r="BS51" s="221">
        <f t="shared" si="2"/>
        <v>0</v>
      </c>
      <c r="BT51" s="221">
        <f t="shared" si="2"/>
        <v>0</v>
      </c>
      <c r="BU51" s="221">
        <f t="shared" si="2"/>
        <v>0</v>
      </c>
      <c r="BV51" s="221">
        <f t="shared" si="2"/>
        <v>0</v>
      </c>
      <c r="BW51" s="221">
        <f t="shared" si="2"/>
        <v>0</v>
      </c>
      <c r="BX51" s="221">
        <f t="shared" si="2"/>
        <v>0</v>
      </c>
      <c r="BY51" s="221">
        <f t="shared" si="2"/>
        <v>0</v>
      </c>
      <c r="BZ51" s="221">
        <f t="shared" si="2"/>
        <v>0</v>
      </c>
      <c r="CA51" s="221">
        <f t="shared" si="2"/>
        <v>0</v>
      </c>
      <c r="CB51" s="221">
        <f t="shared" si="2"/>
        <v>0</v>
      </c>
      <c r="CC51" s="221">
        <f t="shared" si="2"/>
        <v>0</v>
      </c>
      <c r="CD51" s="221">
        <f t="shared" si="2"/>
        <v>0</v>
      </c>
      <c r="CE51" s="221">
        <f t="shared" si="2"/>
        <v>0</v>
      </c>
      <c r="CF51" s="221">
        <f t="shared" ref="CF51:DI51" si="3">COUNTIF(CF$3:CF$37,$B$51)</f>
        <v>0</v>
      </c>
      <c r="CG51" s="221">
        <f t="shared" si="3"/>
        <v>0</v>
      </c>
      <c r="CH51" s="221">
        <f t="shared" si="3"/>
        <v>0</v>
      </c>
      <c r="CI51" s="221">
        <f t="shared" si="3"/>
        <v>0</v>
      </c>
      <c r="CJ51" s="221">
        <f t="shared" si="3"/>
        <v>0</v>
      </c>
      <c r="CK51" s="221">
        <f t="shared" si="3"/>
        <v>0</v>
      </c>
      <c r="CL51" s="221">
        <f t="shared" si="3"/>
        <v>0</v>
      </c>
      <c r="CM51" s="221">
        <f t="shared" si="3"/>
        <v>0</v>
      </c>
      <c r="CN51" s="221">
        <f t="shared" si="3"/>
        <v>0</v>
      </c>
      <c r="CO51" s="221">
        <f t="shared" si="3"/>
        <v>0</v>
      </c>
      <c r="CP51" s="221">
        <f t="shared" si="3"/>
        <v>0</v>
      </c>
      <c r="CQ51" s="221">
        <f t="shared" si="3"/>
        <v>0</v>
      </c>
      <c r="CR51" s="221">
        <f t="shared" si="3"/>
        <v>0</v>
      </c>
      <c r="CS51" s="221">
        <f t="shared" si="3"/>
        <v>0</v>
      </c>
      <c r="CT51" s="221">
        <f t="shared" si="3"/>
        <v>0</v>
      </c>
      <c r="CU51" s="221">
        <f t="shared" si="3"/>
        <v>0</v>
      </c>
      <c r="CV51" s="221">
        <f t="shared" si="3"/>
        <v>0</v>
      </c>
      <c r="CW51" s="221">
        <f t="shared" si="3"/>
        <v>0</v>
      </c>
      <c r="CX51" s="221">
        <f t="shared" si="3"/>
        <v>0</v>
      </c>
      <c r="CY51" s="221">
        <f t="shared" si="3"/>
        <v>0</v>
      </c>
      <c r="CZ51" s="221">
        <f t="shared" si="3"/>
        <v>0</v>
      </c>
      <c r="DA51" s="221">
        <f t="shared" si="3"/>
        <v>0</v>
      </c>
      <c r="DB51" s="221">
        <f t="shared" si="3"/>
        <v>0</v>
      </c>
      <c r="DC51" s="221">
        <f t="shared" si="3"/>
        <v>0</v>
      </c>
      <c r="DD51" s="221">
        <f t="shared" si="3"/>
        <v>0</v>
      </c>
      <c r="DE51" s="221">
        <f t="shared" si="3"/>
        <v>0</v>
      </c>
      <c r="DF51" s="221">
        <f t="shared" si="3"/>
        <v>0</v>
      </c>
      <c r="DG51" s="221">
        <f t="shared" si="3"/>
        <v>0</v>
      </c>
      <c r="DH51" s="221">
        <f t="shared" si="3"/>
        <v>0</v>
      </c>
      <c r="DI51" s="221">
        <f t="shared" si="3"/>
        <v>0</v>
      </c>
      <c r="DK51" s="81"/>
      <c r="DL51" s="81"/>
      <c r="DM51" s="81"/>
      <c r="DN51" s="81"/>
      <c r="DO51" s="81"/>
      <c r="DP51" s="81"/>
      <c r="DQ51" s="81"/>
      <c r="DR51" s="81"/>
      <c r="DS51" s="81"/>
      <c r="DT51" s="81"/>
      <c r="DU51" s="81"/>
      <c r="DV51" s="81"/>
      <c r="DW51" s="81"/>
      <c r="DX51" s="81"/>
      <c r="DY51" s="81"/>
      <c r="DZ51" s="81"/>
      <c r="EA51" s="81"/>
      <c r="EB51" s="81"/>
      <c r="EC51" s="81"/>
      <c r="ED51" s="81"/>
      <c r="EE51" s="81"/>
      <c r="EF51" s="81"/>
      <c r="EG51" s="81"/>
      <c r="EH51" s="81"/>
      <c r="EI51" s="81"/>
      <c r="EJ51" s="81"/>
      <c r="EK51" s="81"/>
      <c r="EL51" s="81"/>
      <c r="EM51" s="81"/>
      <c r="EN51" s="81"/>
      <c r="EO51" s="81"/>
      <c r="EP51" s="81"/>
      <c r="EQ51" s="81"/>
      <c r="ER51" s="81"/>
      <c r="ES51" s="81"/>
      <c r="ET51" s="81"/>
    </row>
    <row r="52" spans="1:150" s="119" customFormat="1">
      <c r="A52" s="96"/>
      <c r="B52" s="220" t="s">
        <v>230</v>
      </c>
      <c r="C52" s="97"/>
      <c r="D52" s="81"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52" s="81"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52" s="81"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52" s="81"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52" s="81"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52" s="81" t="str">
        <f>IF('Познавательное развитие'!J37="","",IF('Познавательное развитие'!J37=2,"сформирован",IF('Познавательное развитие'!J37=0,"не сформирован", "в стадии формирования")))</f>
        <v/>
      </c>
      <c r="J52" s="81" t="str">
        <f>IF('Познавательное развитие'!K37="","",IF('Познавательное развитие'!K37=2,"сформирован",IF('Познавательное развитие'!K37=0,"не сформирован", "в стадии формирования")))</f>
        <v/>
      </c>
      <c r="K52" s="81" t="str">
        <f>IF('Познавательное развитие'!N37="","",IF('Познавательное развитие'!N37=2,"сформирован",IF('Познавательное развитие'!N37=0,"не сформирован", "в стадии формирования")))</f>
        <v/>
      </c>
      <c r="L52" s="81" t="str">
        <f>IF('Познавательное развитие'!O37="","",IF('Познавательное развитие'!O37=2,"сформирован",IF('Познавательное развитие'!O37=0,"не сформирован", "в стадии формирования")))</f>
        <v/>
      </c>
      <c r="M52" s="81" t="str">
        <f>IF('Познавательное развитие'!U37="","",IF('Познавательное развитие'!U37=2,"сформирован",IF('Познавательное развитие'!U37=0,"не сформирован", "в стадии формирования")))</f>
        <v/>
      </c>
      <c r="N52" s="81" t="str">
        <f>IF('Речевое развитие'!G36="","",IF('Речевое развитие'!G36=2,"сформирован",IF('Речевое развитие'!G36=0,"не сформирован", "в стадии формирования")))</f>
        <v/>
      </c>
      <c r="O52" s="81"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2" s="134"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разв'!D37="","",IF('Художественно-эстетическое разв'!#REF!="","",IF('Художественно-эстетическое разв'!#REF!="","",('Социально-коммуникативное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разв'!D37+'Художественно-эстетическое разв'!#REF!+'Художественно-эстетическое разв'!#REF!)/14))))))))))))))</f>
        <v/>
      </c>
      <c r="S52" s="221">
        <f>COUNTIF(S$4:S$37,$B$52)</f>
        <v>0</v>
      </c>
      <c r="T52" s="221">
        <f t="shared" ref="T52:CE52" si="4">COUNTIF(T$4:T$37,$B$52)</f>
        <v>0</v>
      </c>
      <c r="U52" s="221">
        <f t="shared" si="4"/>
        <v>0</v>
      </c>
      <c r="V52" s="221">
        <f t="shared" si="4"/>
        <v>0</v>
      </c>
      <c r="W52" s="221">
        <f t="shared" si="4"/>
        <v>0</v>
      </c>
      <c r="X52" s="221">
        <f t="shared" si="4"/>
        <v>0</v>
      </c>
      <c r="Y52" s="221">
        <f t="shared" si="4"/>
        <v>0</v>
      </c>
      <c r="Z52" s="221">
        <f t="shared" si="4"/>
        <v>0</v>
      </c>
      <c r="AA52" s="221">
        <f t="shared" si="4"/>
        <v>0</v>
      </c>
      <c r="AB52" s="221">
        <f t="shared" si="4"/>
        <v>0</v>
      </c>
      <c r="AC52" s="221">
        <f t="shared" si="4"/>
        <v>0</v>
      </c>
      <c r="AD52" s="221">
        <f t="shared" si="4"/>
        <v>0</v>
      </c>
      <c r="AE52" s="221">
        <f t="shared" si="4"/>
        <v>0</v>
      </c>
      <c r="AF52" s="221">
        <f t="shared" si="4"/>
        <v>0</v>
      </c>
      <c r="AG52" s="221">
        <f t="shared" si="4"/>
        <v>0</v>
      </c>
      <c r="AH52" s="221">
        <f t="shared" si="4"/>
        <v>0</v>
      </c>
      <c r="AI52" s="221">
        <f t="shared" si="4"/>
        <v>0</v>
      </c>
      <c r="AJ52" s="221">
        <f t="shared" si="4"/>
        <v>0</v>
      </c>
      <c r="AK52" s="221">
        <f t="shared" si="4"/>
        <v>0</v>
      </c>
      <c r="AL52" s="221">
        <f t="shared" si="4"/>
        <v>0</v>
      </c>
      <c r="AM52" s="221">
        <f t="shared" si="4"/>
        <v>0</v>
      </c>
      <c r="AN52" s="221">
        <f t="shared" si="4"/>
        <v>0</v>
      </c>
      <c r="AO52" s="221">
        <f t="shared" si="4"/>
        <v>0</v>
      </c>
      <c r="AP52" s="221">
        <f t="shared" si="4"/>
        <v>0</v>
      </c>
      <c r="AQ52" s="221">
        <f t="shared" si="4"/>
        <v>0</v>
      </c>
      <c r="AR52" s="221">
        <f t="shared" si="4"/>
        <v>0</v>
      </c>
      <c r="AS52" s="221">
        <f t="shared" si="4"/>
        <v>0</v>
      </c>
      <c r="AT52" s="221">
        <f t="shared" si="4"/>
        <v>0</v>
      </c>
      <c r="AU52" s="221">
        <f t="shared" si="4"/>
        <v>0</v>
      </c>
      <c r="AV52" s="221">
        <f t="shared" si="4"/>
        <v>0</v>
      </c>
      <c r="AW52" s="221">
        <f t="shared" si="4"/>
        <v>0</v>
      </c>
      <c r="AX52" s="221">
        <f t="shared" si="4"/>
        <v>0</v>
      </c>
      <c r="AY52" s="221">
        <f t="shared" si="4"/>
        <v>0</v>
      </c>
      <c r="AZ52" s="221">
        <f t="shared" si="4"/>
        <v>0</v>
      </c>
      <c r="BA52" s="221">
        <f t="shared" si="4"/>
        <v>0</v>
      </c>
      <c r="BB52" s="221">
        <f t="shared" si="4"/>
        <v>0</v>
      </c>
      <c r="BC52" s="221">
        <f t="shared" si="4"/>
        <v>0</v>
      </c>
      <c r="BD52" s="221">
        <f t="shared" si="4"/>
        <v>0</v>
      </c>
      <c r="BE52" s="221">
        <f t="shared" si="4"/>
        <v>0</v>
      </c>
      <c r="BF52" s="221">
        <f t="shared" si="4"/>
        <v>0</v>
      </c>
      <c r="BG52" s="221">
        <f t="shared" si="4"/>
        <v>0</v>
      </c>
      <c r="BH52" s="221">
        <f t="shared" si="4"/>
        <v>0</v>
      </c>
      <c r="BI52" s="221">
        <f t="shared" si="4"/>
        <v>0</v>
      </c>
      <c r="BJ52" s="221">
        <f t="shared" si="4"/>
        <v>0</v>
      </c>
      <c r="BK52" s="221">
        <f t="shared" si="4"/>
        <v>0</v>
      </c>
      <c r="BL52" s="221">
        <f t="shared" si="4"/>
        <v>0</v>
      </c>
      <c r="BM52" s="221">
        <f t="shared" si="4"/>
        <v>0</v>
      </c>
      <c r="BN52" s="221">
        <f t="shared" si="4"/>
        <v>0</v>
      </c>
      <c r="BO52" s="221">
        <f t="shared" si="4"/>
        <v>0</v>
      </c>
      <c r="BP52" s="221">
        <f t="shared" si="4"/>
        <v>0</v>
      </c>
      <c r="BQ52" s="221">
        <f t="shared" si="4"/>
        <v>0</v>
      </c>
      <c r="BR52" s="221">
        <f t="shared" si="4"/>
        <v>0</v>
      </c>
      <c r="BS52" s="221">
        <f t="shared" si="4"/>
        <v>0</v>
      </c>
      <c r="BT52" s="221">
        <f t="shared" si="4"/>
        <v>0</v>
      </c>
      <c r="BU52" s="221">
        <f t="shared" si="4"/>
        <v>0</v>
      </c>
      <c r="BV52" s="221">
        <f t="shared" si="4"/>
        <v>0</v>
      </c>
      <c r="BW52" s="221">
        <f t="shared" si="4"/>
        <v>0</v>
      </c>
      <c r="BX52" s="221">
        <f t="shared" si="4"/>
        <v>0</v>
      </c>
      <c r="BY52" s="221">
        <f t="shared" si="4"/>
        <v>0</v>
      </c>
      <c r="BZ52" s="221">
        <f t="shared" si="4"/>
        <v>0</v>
      </c>
      <c r="CA52" s="221">
        <f t="shared" si="4"/>
        <v>0</v>
      </c>
      <c r="CB52" s="221">
        <f t="shared" si="4"/>
        <v>0</v>
      </c>
      <c r="CC52" s="221">
        <f t="shared" si="4"/>
        <v>0</v>
      </c>
      <c r="CD52" s="221">
        <f t="shared" si="4"/>
        <v>0</v>
      </c>
      <c r="CE52" s="221">
        <f t="shared" si="4"/>
        <v>0</v>
      </c>
      <c r="CF52" s="221">
        <f t="shared" ref="CF52:DI52" si="5">COUNTIF(CF$4:CF$37,$B$52)</f>
        <v>0</v>
      </c>
      <c r="CG52" s="221">
        <f t="shared" si="5"/>
        <v>0</v>
      </c>
      <c r="CH52" s="221">
        <f t="shared" si="5"/>
        <v>0</v>
      </c>
      <c r="CI52" s="221">
        <f t="shared" si="5"/>
        <v>0</v>
      </c>
      <c r="CJ52" s="221">
        <f t="shared" si="5"/>
        <v>0</v>
      </c>
      <c r="CK52" s="221">
        <f t="shared" si="5"/>
        <v>0</v>
      </c>
      <c r="CL52" s="221">
        <f t="shared" si="5"/>
        <v>0</v>
      </c>
      <c r="CM52" s="221">
        <f t="shared" si="5"/>
        <v>0</v>
      </c>
      <c r="CN52" s="221">
        <f t="shared" si="5"/>
        <v>0</v>
      </c>
      <c r="CO52" s="221">
        <f t="shared" si="5"/>
        <v>0</v>
      </c>
      <c r="CP52" s="221">
        <f t="shared" si="5"/>
        <v>0</v>
      </c>
      <c r="CQ52" s="221">
        <f t="shared" si="5"/>
        <v>0</v>
      </c>
      <c r="CR52" s="221">
        <f t="shared" si="5"/>
        <v>0</v>
      </c>
      <c r="CS52" s="221">
        <f t="shared" si="5"/>
        <v>0</v>
      </c>
      <c r="CT52" s="221">
        <f t="shared" si="5"/>
        <v>0</v>
      </c>
      <c r="CU52" s="221">
        <f t="shared" si="5"/>
        <v>0</v>
      </c>
      <c r="CV52" s="221">
        <f t="shared" si="5"/>
        <v>0</v>
      </c>
      <c r="CW52" s="221">
        <f t="shared" si="5"/>
        <v>0</v>
      </c>
      <c r="CX52" s="221">
        <f t="shared" si="5"/>
        <v>0</v>
      </c>
      <c r="CY52" s="221">
        <f t="shared" si="5"/>
        <v>0</v>
      </c>
      <c r="CZ52" s="221">
        <f t="shared" si="5"/>
        <v>0</v>
      </c>
      <c r="DA52" s="221">
        <f t="shared" si="5"/>
        <v>0</v>
      </c>
      <c r="DB52" s="221">
        <f t="shared" si="5"/>
        <v>0</v>
      </c>
      <c r="DC52" s="221">
        <f t="shared" si="5"/>
        <v>0</v>
      </c>
      <c r="DD52" s="221">
        <f t="shared" si="5"/>
        <v>0</v>
      </c>
      <c r="DE52" s="221">
        <f t="shared" si="5"/>
        <v>0</v>
      </c>
      <c r="DF52" s="221">
        <f t="shared" si="5"/>
        <v>0</v>
      </c>
      <c r="DG52" s="221">
        <f t="shared" si="5"/>
        <v>0</v>
      </c>
      <c r="DH52" s="221">
        <f t="shared" si="5"/>
        <v>0</v>
      </c>
      <c r="DI52" s="221">
        <f t="shared" si="5"/>
        <v>0</v>
      </c>
      <c r="DK52" s="81"/>
      <c r="DL52" s="81"/>
      <c r="DM52" s="81"/>
      <c r="DN52" s="81"/>
      <c r="DO52" s="81"/>
      <c r="DP52" s="81"/>
      <c r="DQ52" s="81"/>
      <c r="DR52" s="81"/>
      <c r="DS52" s="81"/>
      <c r="DT52" s="81"/>
      <c r="DU52" s="81"/>
      <c r="DV52" s="81"/>
      <c r="DW52" s="81"/>
      <c r="DX52" s="81"/>
      <c r="DY52" s="81"/>
      <c r="DZ52" s="81"/>
      <c r="EA52" s="81"/>
      <c r="EB52" s="81"/>
      <c r="EC52" s="81"/>
      <c r="ED52" s="81"/>
      <c r="EE52" s="81"/>
      <c r="EF52" s="81"/>
      <c r="EG52" s="81"/>
      <c r="EH52" s="81"/>
      <c r="EI52" s="81"/>
      <c r="EJ52" s="81"/>
      <c r="EK52" s="81"/>
      <c r="EL52" s="81"/>
      <c r="EM52" s="81"/>
      <c r="EN52" s="81"/>
      <c r="EO52" s="81"/>
      <c r="EP52" s="81"/>
      <c r="EQ52" s="81"/>
      <c r="ER52" s="81"/>
      <c r="ES52" s="81"/>
      <c r="ET52" s="81"/>
    </row>
    <row r="53" spans="1:150" s="119" customFormat="1" hidden="1">
      <c r="A53" s="81"/>
      <c r="B53" s="81"/>
      <c r="C53" s="97" t="s">
        <v>228</v>
      </c>
      <c r="D53" s="81">
        <f>COUNTIF(D$3:D$52,$C$53)</f>
        <v>0</v>
      </c>
      <c r="E53" s="81">
        <f>COUNTIF(E$3:E$52,$C$53)</f>
        <v>0</v>
      </c>
      <c r="F53" s="81">
        <f>COUNTIF(F$3:F$52,$C$53)</f>
        <v>0</v>
      </c>
      <c r="G53" s="81">
        <f>'Социально-коммуникативное разви'!N38</f>
        <v>0</v>
      </c>
      <c r="H53" s="81">
        <f>'Социально-коммуникативное разви'!O38</f>
        <v>0</v>
      </c>
      <c r="I53" s="81"/>
      <c r="J53" s="81"/>
      <c r="K53" s="81"/>
      <c r="L53" s="81"/>
      <c r="M53" s="81"/>
      <c r="N53" s="81"/>
      <c r="O53" s="81"/>
      <c r="P53" s="81"/>
      <c r="Q53" s="81"/>
      <c r="R53" s="136">
        <f>AVERAGE(D53:F53)</f>
        <v>0</v>
      </c>
      <c r="S53" s="136"/>
      <c r="T53" s="81">
        <f>COUNTIF(T$3:T$52,$C$53)</f>
        <v>0</v>
      </c>
      <c r="U53" s="81"/>
      <c r="V53" s="81"/>
      <c r="W53" s="81"/>
      <c r="X53" s="81"/>
      <c r="Y53" s="81">
        <f>COUNTIF(Y$3:Y$52,$C$53)</f>
        <v>0</v>
      </c>
      <c r="Z53" s="81">
        <f>COUNTIF(Z$3:Z$52,$C$53)</f>
        <v>0</v>
      </c>
      <c r="AA53" s="81">
        <f>COUNTIF(AA$3:AA$52,$C$53)</f>
        <v>0</v>
      </c>
      <c r="AB53" s="81"/>
      <c r="AC53" s="81"/>
      <c r="AD53" s="81"/>
      <c r="AE53" s="135">
        <f>AVERAGE(T53:AC53)</f>
        <v>0</v>
      </c>
      <c r="AF53" s="81">
        <f>COUNTIF(AF$3:AF$52,$C$53)</f>
        <v>0</v>
      </c>
      <c r="AG53" s="81">
        <f>COUNTIF(AG$3:AG$52,$C$53)</f>
        <v>0</v>
      </c>
      <c r="AH53" s="81" t="str">
        <f>IF('Речевое развитие'!F37="","",IF('Речевое развитие'!F37=2,"сформирован",IF('Речевое развитие'!GG37=0,"не сформирован", "в стадии формирования")))</f>
        <v/>
      </c>
      <c r="AI53" s="81"/>
      <c r="AJ53" s="81"/>
      <c r="AK53" s="81"/>
      <c r="AL53" s="81"/>
      <c r="AM53" s="81"/>
      <c r="AN53" s="81"/>
      <c r="AO53" s="81"/>
      <c r="AP53" s="81"/>
      <c r="AQ53" s="136">
        <f>AVERAGE(AF53:AH53)</f>
        <v>0</v>
      </c>
      <c r="AR53" s="81">
        <f>COUNTIF(AR$3:AR$52,$C$53)</f>
        <v>0</v>
      </c>
      <c r="AS53" s="81">
        <f>COUNTIF(AS$3:AS$52,$C$53)</f>
        <v>0</v>
      </c>
      <c r="AT53" s="81">
        <f>COUNTIF(AT$3:AT$52,$C$53)</f>
        <v>0</v>
      </c>
      <c r="AU53" s="81">
        <f>COUNTIF(AU$3:AU$52,$C$53)</f>
        <v>0</v>
      </c>
      <c r="AV53" s="81">
        <f>AVERAGE(AT53:AU53)</f>
        <v>0</v>
      </c>
      <c r="AW53" s="81"/>
      <c r="AX53" s="81"/>
      <c r="AY53" s="136">
        <f>AVERAGE(AU53:AV53)</f>
        <v>0</v>
      </c>
      <c r="AZ53" s="136"/>
      <c r="BA53" s="81">
        <f>'целевые ориентиры'!AV40</f>
        <v>0</v>
      </c>
      <c r="BB53" s="81"/>
      <c r="BC53" s="81"/>
      <c r="BD53" s="81"/>
      <c r="BE53" s="81"/>
      <c r="BF53" s="81"/>
      <c r="BG53" s="81"/>
      <c r="BH53" s="81"/>
      <c r="BI53" s="81"/>
      <c r="BJ53" s="81"/>
      <c r="BK53" s="81"/>
      <c r="BL53" s="81"/>
      <c r="BM53" s="81"/>
      <c r="BN53" s="81"/>
      <c r="BO53" s="81"/>
      <c r="BP53" s="81">
        <f>'целевые ориентиры'!BJ40</f>
        <v>0</v>
      </c>
      <c r="BQ53"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R53"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S53"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T53"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U53"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V53"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W53"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3"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Y53"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Z53" s="81" t="str">
        <f>IF('Физическое развитие'!L37="","",IF('Физическое развитие'!L37=2,"сформирован",IF('Физическое развитие'!L37=0,"не сформирован", "в стадии формирования")))</f>
        <v/>
      </c>
      <c r="CA53" s="81" t="str">
        <f>IF('Физическое развитие'!P37="","",IF('Физическое развитие'!P37=2,"сформирован",IF('Физическое развитие'!P37=0,"не сформирован", "в стадии формирования")))</f>
        <v/>
      </c>
      <c r="CB53" s="81" t="e">
        <f>IF('Физическое развитие'!#REF!="","",IF('Физическое развитие'!#REF!=2,"сформирован",IF('Физическое развитие'!#REF!=0,"не сформирован", "в стадии формирования")))</f>
        <v>#REF!</v>
      </c>
      <c r="CC53" s="81" t="str">
        <f>IF('Физическое развитие'!Q37="","",IF('Физическое развитие'!Q37=2,"сформирован",IF('Физическое развитие'!Q37=0,"не сформирован", "в стадии формирования")))</f>
        <v/>
      </c>
      <c r="CD53" s="81" t="str">
        <f>IF('Физическое развитие'!R37="","",IF('Физическое развитие'!R37=2,"сформирован",IF('Физическое развитие'!R37=0,"не сформирован", "в стадии формирования")))</f>
        <v/>
      </c>
      <c r="CE53" s="81"/>
      <c r="CF53" s="173" t="str">
        <f>'целевые ориентиры'!BX40</f>
        <v/>
      </c>
      <c r="CG53" s="81"/>
      <c r="CH53" s="81"/>
      <c r="CI53" s="81"/>
      <c r="CJ53"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K53"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L53"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M53"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N53"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O53" s="81"/>
      <c r="CP53" s="81"/>
      <c r="CQ53" s="81"/>
      <c r="CR53" s="81"/>
      <c r="CS53" s="81"/>
      <c r="CT53" s="81" t="str">
        <f>IF('Познавательное развитие'!S38="","",IF('Познавательное развитие'!S38=2,"сформирован",IF('Познавательное развитие'!S38=0,"не сформирован", "в стадии формирования")))</f>
        <v/>
      </c>
      <c r="CU53" s="81"/>
      <c r="CV53" s="81"/>
      <c r="CW53" s="81"/>
      <c r="CX53" s="81"/>
      <c r="CY53" s="81"/>
      <c r="CZ53" s="81"/>
      <c r="DA53" s="81"/>
      <c r="DB53" s="81"/>
      <c r="DC53" s="81"/>
      <c r="DD53" s="81"/>
      <c r="DE53" s="81"/>
      <c r="DF53" s="81"/>
      <c r="DG53" s="81"/>
      <c r="DH53" s="81"/>
      <c r="DI53" s="81">
        <f>'целевые ориентиры'!CZ40</f>
        <v>0</v>
      </c>
      <c r="DK53" s="81"/>
      <c r="DL53" s="81"/>
      <c r="DM53" s="81"/>
      <c r="DN53" s="81"/>
      <c r="DO53" s="81"/>
      <c r="DP53" s="81"/>
      <c r="DQ53" s="81"/>
      <c r="DR53" s="81"/>
      <c r="DS53" s="81"/>
      <c r="DT53" s="81"/>
      <c r="DU53" s="81"/>
      <c r="DV53" s="81"/>
      <c r="DW53" s="81"/>
      <c r="DX53" s="81"/>
      <c r="DY53" s="81"/>
      <c r="DZ53" s="81"/>
      <c r="EA53" s="81"/>
      <c r="EB53" s="81"/>
      <c r="EC53" s="81"/>
      <c r="ED53" s="81"/>
      <c r="EE53" s="81"/>
      <c r="EF53" s="81"/>
      <c r="EG53" s="81"/>
      <c r="EH53" s="81"/>
      <c r="EI53" s="81"/>
      <c r="EJ53" s="81"/>
      <c r="EK53" s="81"/>
      <c r="EL53" s="81"/>
      <c r="EM53" s="81"/>
      <c r="EN53" s="81"/>
      <c r="EO53" s="81"/>
      <c r="EP53" s="81"/>
      <c r="EQ53" s="81"/>
      <c r="ER53" s="81"/>
      <c r="ES53" s="81"/>
      <c r="ET53" s="81"/>
    </row>
    <row r="54" spans="1:150" s="119" customFormat="1" hidden="1">
      <c r="A54" s="81"/>
      <c r="B54" s="81"/>
      <c r="C54" s="97" t="s">
        <v>229</v>
      </c>
      <c r="D54" s="81">
        <f>COUNTIF(D$3:D$52,$C$54)</f>
        <v>0</v>
      </c>
      <c r="E54" s="81">
        <f>COUNTIF(E$3:E$52,$C$54)</f>
        <v>0</v>
      </c>
      <c r="F54" s="81">
        <f>COUNTIF(F$3:F$52,$C$54)</f>
        <v>0</v>
      </c>
      <c r="G54" s="81">
        <f>'Социально-коммуникативное разви'!N39</f>
        <v>0</v>
      </c>
      <c r="H54" s="81">
        <f>'Социально-коммуникативное разви'!O39</f>
        <v>0</v>
      </c>
      <c r="I54" s="81"/>
      <c r="J54" s="81"/>
      <c r="K54" s="81"/>
      <c r="L54" s="81"/>
      <c r="M54" s="81"/>
      <c r="N54" s="81"/>
      <c r="O54" s="81"/>
      <c r="P54" s="81"/>
      <c r="Q54" s="81"/>
      <c r="R54" s="136">
        <f>AVERAGE(D54:F54)</f>
        <v>0</v>
      </c>
      <c r="S54" s="136"/>
      <c r="T54" s="81">
        <f>COUNTIF(T$3:T$52,$C$54)</f>
        <v>0</v>
      </c>
      <c r="U54" s="81"/>
      <c r="V54" s="81"/>
      <c r="W54" s="81"/>
      <c r="X54" s="81"/>
      <c r="Y54" s="81">
        <f>COUNTIF(Y$3:Y$52,$C$54)</f>
        <v>0</v>
      </c>
      <c r="Z54" s="81">
        <f>COUNTIF(Z$3:Z$52,$C$54)</f>
        <v>0</v>
      </c>
      <c r="AA54" s="81">
        <f>COUNTIF(AA$3:AA$52,$C$54)</f>
        <v>0</v>
      </c>
      <c r="AB54" s="81"/>
      <c r="AC54" s="81"/>
      <c r="AD54" s="81"/>
      <c r="AE54" s="135">
        <f>AVERAGE(T54:AC54)</f>
        <v>0</v>
      </c>
      <c r="AF54" s="81">
        <f>COUNTIF(AF$3:AF$52,$C$54)</f>
        <v>0</v>
      </c>
      <c r="AG54" s="81">
        <f>COUNTIF(AG$3:AG$52,$C$54)</f>
        <v>0</v>
      </c>
      <c r="AH54" s="81" t="str">
        <f>IF('Речевое развитие'!F38="","",IF('Речевое развитие'!F38=2,"сформирован",IF('Речевое развитие'!GG38=0,"не сформирован", "в стадии формирования")))</f>
        <v/>
      </c>
      <c r="AI54" s="81"/>
      <c r="AJ54" s="81"/>
      <c r="AK54" s="81"/>
      <c r="AL54" s="81"/>
      <c r="AM54" s="81"/>
      <c r="AN54" s="81"/>
      <c r="AO54" s="81"/>
      <c r="AP54" s="81"/>
      <c r="AQ54" s="136">
        <f>AVERAGE(AF54:AH54)</f>
        <v>0</v>
      </c>
      <c r="AR54" s="81">
        <f>COUNTIF(AR$3:AR$52,$C$54)</f>
        <v>0</v>
      </c>
      <c r="AS54" s="81">
        <f>COUNTIF(AS$3:AS$52,$C$54)</f>
        <v>0</v>
      </c>
      <c r="AT54" s="136">
        <f t="shared" ref="AT54:AT55" si="6">AVERAGE(AR54:AS54)</f>
        <v>0</v>
      </c>
      <c r="AU54" s="81">
        <f>COUNTIF(AU$3:AU$52,$C$54)</f>
        <v>0</v>
      </c>
      <c r="AV54" s="81">
        <f t="shared" ref="AV54:AV55" si="7">AVERAGE(AT54:AU54)</f>
        <v>0</v>
      </c>
      <c r="AW54" s="81"/>
      <c r="AX54" s="81"/>
      <c r="AY54" s="136">
        <f>AVERAGE(AU54:AV54)</f>
        <v>0</v>
      </c>
      <c r="AZ54" s="136"/>
      <c r="BA54" s="81">
        <f>'целевые ориентиры'!AV41</f>
        <v>0</v>
      </c>
      <c r="BB54" s="81"/>
      <c r="BC54" s="81"/>
      <c r="BD54" s="81"/>
      <c r="BE54" s="81"/>
      <c r="BF54" s="81"/>
      <c r="BG54" s="81"/>
      <c r="BH54" s="81"/>
      <c r="BI54" s="81"/>
      <c r="BJ54" s="81"/>
      <c r="BK54" s="81"/>
      <c r="BL54" s="81"/>
      <c r="BM54" s="81"/>
      <c r="BN54" s="81"/>
      <c r="BO54" s="81"/>
      <c r="BP54" s="81">
        <f>'целевые ориентиры'!BJ41</f>
        <v>0</v>
      </c>
      <c r="BQ54"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R54"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S54"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T54"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U54"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V54"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W54"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4"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Y54"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Z54" s="81" t="str">
        <f>IF('Физическое развитие'!L38="","",IF('Физическое развитие'!L38=2,"сформирован",IF('Физическое развитие'!L38=0,"не сформирован", "в стадии формирования")))</f>
        <v/>
      </c>
      <c r="CA54" s="81" t="str">
        <f>IF('Физическое развитие'!P38="","",IF('Физическое развитие'!P38=2,"сформирован",IF('Физическое развитие'!P38=0,"не сформирован", "в стадии формирования")))</f>
        <v/>
      </c>
      <c r="CB54" s="81" t="e">
        <f>IF('Физическое развитие'!#REF!="","",IF('Физическое развитие'!#REF!=2,"сформирован",IF('Физическое развитие'!#REF!=0,"не сформирован", "в стадии формирования")))</f>
        <v>#REF!</v>
      </c>
      <c r="CC54" s="81" t="str">
        <f>IF('Физическое развитие'!Q38="","",IF('Физическое развитие'!Q38=2,"сформирован",IF('Физическое развитие'!Q38=0,"не сформирован", "в стадии формирования")))</f>
        <v/>
      </c>
      <c r="CD54" s="81" t="str">
        <f>IF('Физическое развитие'!R38="","",IF('Физическое развитие'!R38=2,"сформирован",IF('Физическое развитие'!R38=0,"не сформирован", "в стадии формирования")))</f>
        <v/>
      </c>
      <c r="CE54" s="81"/>
      <c r="CF54" s="173" t="str">
        <f>'целевые ориентиры'!BX41</f>
        <v/>
      </c>
      <c r="CG54" s="81"/>
      <c r="CH54" s="81"/>
      <c r="CI54" s="81"/>
      <c r="CJ54"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K54"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L54"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M54"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N54"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O54" s="81"/>
      <c r="CP54" s="81"/>
      <c r="CQ54" s="81"/>
      <c r="CR54" s="81"/>
      <c r="CS54" s="81"/>
      <c r="CT54" s="81" t="str">
        <f>IF('Познавательное развитие'!S39="","",IF('Познавательное развитие'!S39=2,"сформирован",IF('Познавательное развитие'!S39=0,"не сформирован", "в стадии формирования")))</f>
        <v/>
      </c>
      <c r="CU54" s="81"/>
      <c r="CV54" s="81"/>
      <c r="CW54" s="81"/>
      <c r="CX54" s="81"/>
      <c r="CY54" s="81"/>
      <c r="CZ54" s="81"/>
      <c r="DA54" s="81"/>
      <c r="DB54" s="81"/>
      <c r="DC54" s="81"/>
      <c r="DD54" s="81"/>
      <c r="DE54" s="81"/>
      <c r="DF54" s="81"/>
      <c r="DG54" s="81"/>
      <c r="DH54" s="81"/>
      <c r="DI54" s="81">
        <f>'целевые ориентиры'!CZ41</f>
        <v>0</v>
      </c>
      <c r="DK54" s="81"/>
      <c r="DL54" s="81"/>
      <c r="DM54" s="81"/>
      <c r="DN54" s="81"/>
      <c r="DO54" s="81"/>
      <c r="DP54" s="81"/>
      <c r="DQ54" s="81"/>
      <c r="DR54" s="81"/>
      <c r="DS54" s="81"/>
      <c r="DT54" s="81"/>
      <c r="DU54" s="81"/>
      <c r="DV54" s="81"/>
      <c r="DW54" s="81"/>
      <c r="DX54" s="81"/>
      <c r="DY54" s="81"/>
      <c r="DZ54" s="81"/>
      <c r="EA54" s="81"/>
      <c r="EB54" s="81"/>
      <c r="EC54" s="81"/>
      <c r="ED54" s="81"/>
      <c r="EE54" s="81"/>
      <c r="EF54" s="81"/>
      <c r="EG54" s="81"/>
      <c r="EH54" s="81"/>
      <c r="EI54" s="81"/>
      <c r="EJ54" s="81"/>
      <c r="EK54" s="81"/>
      <c r="EL54" s="81"/>
      <c r="EM54" s="81"/>
      <c r="EN54" s="81"/>
      <c r="EO54" s="81"/>
      <c r="EP54" s="81"/>
      <c r="EQ54" s="81"/>
      <c r="ER54" s="81"/>
      <c r="ES54" s="81"/>
      <c r="ET54" s="81"/>
    </row>
    <row r="55" spans="1:150" s="119" customFormat="1" hidden="1">
      <c r="A55" s="81"/>
      <c r="B55" s="81"/>
      <c r="C55" s="97" t="s">
        <v>230</v>
      </c>
      <c r="D55" s="81">
        <f>COUNTIF(D$3:D$52,$C$55)</f>
        <v>0</v>
      </c>
      <c r="E55" s="81">
        <f>COUNTIF(E$3:E$52,$C$55)</f>
        <v>0</v>
      </c>
      <c r="F55" s="81">
        <f>COUNTIF(F$3:F$52,$C$55)</f>
        <v>0</v>
      </c>
      <c r="G55" s="81">
        <f>'Социально-коммуникативное разви'!N40</f>
        <v>0</v>
      </c>
      <c r="H55" s="81">
        <f>'Социально-коммуникативное разви'!O40</f>
        <v>0</v>
      </c>
      <c r="I55" s="81"/>
      <c r="J55" s="81"/>
      <c r="K55" s="81"/>
      <c r="L55" s="81"/>
      <c r="M55" s="81"/>
      <c r="N55" s="81"/>
      <c r="O55" s="81"/>
      <c r="P55" s="81"/>
      <c r="Q55" s="81"/>
      <c r="R55" s="134">
        <f>AVERAGE(D55:F55)</f>
        <v>0</v>
      </c>
      <c r="S55" s="134"/>
      <c r="T55" s="81">
        <f>COUNTIF(T$3:T$52,$C$55)</f>
        <v>0</v>
      </c>
      <c r="U55" s="81"/>
      <c r="V55" s="81"/>
      <c r="W55" s="81"/>
      <c r="X55" s="81"/>
      <c r="Y55" s="81">
        <f>COUNTIF(Y$3:Y$52,$C$55)</f>
        <v>0</v>
      </c>
      <c r="Z55" s="81">
        <f>COUNTIF(Z$3:Z$52,$C$55)</f>
        <v>0</v>
      </c>
      <c r="AA55" s="81">
        <f>COUNTIF(AA$3:AA$52,$C$55)</f>
        <v>0</v>
      </c>
      <c r="AB55" s="81"/>
      <c r="AC55" s="81"/>
      <c r="AD55" s="81"/>
      <c r="AE55" s="135">
        <f>AVERAGE(T55:AC55)</f>
        <v>0</v>
      </c>
      <c r="AF55" s="81">
        <f>COUNTIF(AF$3:AF$52,$C$55)</f>
        <v>0</v>
      </c>
      <c r="AG55" s="81">
        <f>COUNTIF(AG$3:AG$52,$C$55)</f>
        <v>0</v>
      </c>
      <c r="AH55" s="81" t="str">
        <f>IF('Речевое развитие'!F39="","",IF('Речевое развитие'!F39=2,"сформирован",IF('Речевое развитие'!GG39=0,"не сформирован", "в стадии формирования")))</f>
        <v/>
      </c>
      <c r="AI55" s="81"/>
      <c r="AJ55" s="81"/>
      <c r="AK55" s="81"/>
      <c r="AL55" s="81"/>
      <c r="AM55" s="81"/>
      <c r="AN55" s="81"/>
      <c r="AO55" s="81"/>
      <c r="AP55" s="81"/>
      <c r="AQ55" s="136">
        <f>AVERAGE(AF55:AH55)</f>
        <v>0</v>
      </c>
      <c r="AR55" s="81">
        <f>COUNTIF(AR$3:AR$52,$C$55)</f>
        <v>0</v>
      </c>
      <c r="AS55" s="81">
        <f>COUNTIF(AS$3:AS$52,$C$55)</f>
        <v>0</v>
      </c>
      <c r="AT55" s="136">
        <f t="shared" si="6"/>
        <v>0</v>
      </c>
      <c r="AU55" s="81">
        <f>COUNTIF(AU$3:AU$52,$C$55)</f>
        <v>0</v>
      </c>
      <c r="AV55" s="81">
        <f t="shared" si="7"/>
        <v>0</v>
      </c>
      <c r="AW55" s="81"/>
      <c r="AX55" s="81"/>
      <c r="AY55" s="136">
        <f>AVERAGE(AU55:AV55)</f>
        <v>0</v>
      </c>
      <c r="AZ55" s="136"/>
      <c r="BA55" s="81">
        <f>'целевые ориентиры'!AV42</f>
        <v>0</v>
      </c>
      <c r="BB55" s="81"/>
      <c r="BC55" s="81"/>
      <c r="BD55" s="81"/>
      <c r="BE55" s="81"/>
      <c r="BF55" s="81"/>
      <c r="BG55" s="81"/>
      <c r="BH55" s="81"/>
      <c r="BI55" s="81"/>
      <c r="BJ55" s="81"/>
      <c r="BK55" s="81"/>
      <c r="BL55" s="81"/>
      <c r="BM55" s="81"/>
      <c r="BN55" s="81"/>
      <c r="BO55" s="81"/>
      <c r="BP55" s="81">
        <f>'целевые ориентиры'!BJ42</f>
        <v>0</v>
      </c>
      <c r="BQ55"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R55"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S55"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T55"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U55"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V55"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W55"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5"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Y55"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Z55" s="81" t="str">
        <f>IF('Физическое развитие'!L39="","",IF('Физическое развитие'!L39=2,"сформирован",IF('Физическое развитие'!L39=0,"не сформирован", "в стадии формирования")))</f>
        <v/>
      </c>
      <c r="CA55" s="81" t="str">
        <f>IF('Физическое развитие'!P39="","",IF('Физическое развитие'!P39=2,"сформирован",IF('Физическое развитие'!P39=0,"не сформирован", "в стадии формирования")))</f>
        <v/>
      </c>
      <c r="CB55" s="81" t="e">
        <f>IF('Физическое развитие'!#REF!="","",IF('Физическое развитие'!#REF!=2,"сформирован",IF('Физическое развитие'!#REF!=0,"не сформирован", "в стадии формирования")))</f>
        <v>#REF!</v>
      </c>
      <c r="CC55" s="81" t="str">
        <f>IF('Физическое развитие'!Q39="","",IF('Физическое развитие'!Q39=2,"сформирован",IF('Физическое развитие'!Q39=0,"не сформирован", "в стадии формирования")))</f>
        <v/>
      </c>
      <c r="CD55" s="81" t="str">
        <f>IF('Физическое развитие'!R39="","",IF('Физическое развитие'!R39=2,"сформирован",IF('Физическое развитие'!R39=0,"не сформирован", "в стадии формирования")))</f>
        <v/>
      </c>
      <c r="CE55" s="81"/>
      <c r="CF55" s="173" t="str">
        <f>'целевые ориентиры'!BX42</f>
        <v/>
      </c>
      <c r="CG55" s="81"/>
      <c r="CH55" s="81"/>
      <c r="CI55" s="81"/>
      <c r="CJ55"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K55"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L55"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M55"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N55"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O55" s="81"/>
      <c r="CP55" s="81"/>
      <c r="CQ55" s="81"/>
      <c r="CR55" s="81"/>
      <c r="CS55" s="81"/>
      <c r="CT55" s="81" t="str">
        <f>IF('Познавательное развитие'!S40="","",IF('Познавательное развитие'!S40=2,"сформирован",IF('Познавательное развитие'!S40=0,"не сформирован", "в стадии формирования")))</f>
        <v/>
      </c>
      <c r="CU55" s="81"/>
      <c r="CV55" s="81"/>
      <c r="CW55" s="81"/>
      <c r="CX55" s="81"/>
      <c r="CY55" s="81"/>
      <c r="CZ55" s="81"/>
      <c r="DA55" s="81"/>
      <c r="DB55" s="81"/>
      <c r="DC55" s="81"/>
      <c r="DD55" s="81"/>
      <c r="DE55" s="81"/>
      <c r="DF55" s="81"/>
      <c r="DG55" s="81"/>
      <c r="DH55" s="81"/>
      <c r="DI55" s="81">
        <f>'целевые ориентиры'!CZ42</f>
        <v>0</v>
      </c>
      <c r="DK55" s="81"/>
      <c r="DL55" s="81"/>
      <c r="DM55" s="81"/>
      <c r="DN55" s="81"/>
      <c r="DO55" s="81"/>
      <c r="DP55" s="81"/>
      <c r="DQ55" s="81"/>
      <c r="DR55" s="81"/>
      <c r="DS55" s="81"/>
      <c r="DT55" s="81"/>
      <c r="DU55" s="81"/>
      <c r="DV55" s="81"/>
      <c r="DW55" s="81"/>
      <c r="DX55" s="81"/>
      <c r="DY55" s="81"/>
      <c r="DZ55" s="81"/>
      <c r="EA55" s="81"/>
      <c r="EB55" s="81"/>
      <c r="EC55" s="81"/>
      <c r="ED55" s="81"/>
      <c r="EE55" s="81"/>
      <c r="EF55" s="81"/>
      <c r="EG55" s="81"/>
      <c r="EH55" s="81"/>
      <c r="EI55" s="81"/>
      <c r="EJ55" s="81"/>
      <c r="EK55" s="81"/>
      <c r="EL55" s="81"/>
      <c r="EM55" s="81"/>
      <c r="EN55" s="81"/>
      <c r="EO55" s="81"/>
      <c r="EP55" s="81"/>
      <c r="EQ55" s="81"/>
      <c r="ER55" s="81"/>
      <c r="ES55" s="81"/>
      <c r="ET55" s="81"/>
    </row>
    <row r="56" spans="1:150" s="119" customFormat="1">
      <c r="A56" s="81"/>
      <c r="B56" s="86"/>
      <c r="C56" s="97"/>
      <c r="D56" s="81"/>
      <c r="E56" s="81"/>
      <c r="F56" s="81"/>
      <c r="G56" s="81"/>
      <c r="H56" s="81"/>
      <c r="I56" s="81"/>
      <c r="J56" s="81"/>
      <c r="K56" s="81"/>
      <c r="L56" s="81"/>
      <c r="M56" s="81"/>
      <c r="N56" s="81"/>
      <c r="O56" s="81"/>
      <c r="P56" s="81"/>
      <c r="Q56" s="81"/>
      <c r="R56" s="134"/>
      <c r="S56" s="134"/>
      <c r="T56" s="81"/>
      <c r="U56" s="81"/>
      <c r="V56" s="81"/>
      <c r="W56" s="81"/>
      <c r="X56" s="81"/>
      <c r="Y56" s="81"/>
      <c r="Z56" s="81"/>
      <c r="AA56" s="81"/>
      <c r="AB56" s="81"/>
      <c r="AC56" s="81"/>
      <c r="AD56" s="81"/>
      <c r="AE56" s="135"/>
      <c r="AF56" s="81"/>
      <c r="AG56" s="81"/>
      <c r="AH56" s="81"/>
      <c r="AI56" s="81"/>
      <c r="AJ56" s="81"/>
      <c r="AK56" s="81"/>
      <c r="AL56" s="81"/>
      <c r="AM56" s="81"/>
      <c r="AN56" s="81"/>
      <c r="AO56" s="81"/>
      <c r="AP56" s="81"/>
      <c r="AQ56" s="136"/>
      <c r="AR56" s="81"/>
      <c r="AS56" s="81"/>
      <c r="AT56" s="136"/>
      <c r="AU56" s="81"/>
      <c r="AV56" s="81"/>
      <c r="AW56" s="81"/>
      <c r="AX56" s="81"/>
      <c r="AY56" s="136"/>
      <c r="AZ56" s="136"/>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c r="CE56" s="81"/>
      <c r="CF56" s="173"/>
      <c r="CG56" s="81"/>
      <c r="CH56" s="81"/>
      <c r="CI56" s="81"/>
      <c r="CJ56" s="81"/>
      <c r="CK56" s="81"/>
      <c r="CL56" s="81"/>
      <c r="CM56" s="81"/>
      <c r="CN56" s="81"/>
      <c r="CO56" s="81"/>
      <c r="CP56" s="81"/>
      <c r="CQ56" s="81"/>
      <c r="CR56" s="81"/>
      <c r="CS56" s="81"/>
      <c r="CT56" s="81"/>
      <c r="CU56" s="81"/>
      <c r="CV56" s="81"/>
      <c r="CW56" s="81"/>
      <c r="CX56" s="81"/>
      <c r="CY56" s="81"/>
      <c r="CZ56" s="81"/>
      <c r="DA56" s="81"/>
      <c r="DB56" s="81"/>
      <c r="DC56" s="81"/>
      <c r="DD56" s="81"/>
      <c r="DE56" s="81"/>
      <c r="DF56" s="81"/>
      <c r="DG56" s="81"/>
      <c r="DH56" s="81"/>
      <c r="DI56" s="81"/>
      <c r="DK56" s="81"/>
      <c r="DL56" s="81"/>
      <c r="DM56" s="81"/>
      <c r="DN56" s="81"/>
      <c r="DO56" s="81"/>
      <c r="DP56" s="81"/>
      <c r="DQ56" s="81"/>
      <c r="DR56" s="81"/>
      <c r="DS56" s="81"/>
      <c r="DT56" s="81"/>
      <c r="DU56" s="81"/>
      <c r="DV56" s="81"/>
      <c r="DW56" s="81"/>
      <c r="DX56" s="81"/>
      <c r="DY56" s="81"/>
      <c r="DZ56" s="81"/>
      <c r="EA56" s="81"/>
      <c r="EB56" s="81"/>
      <c r="EC56" s="81"/>
      <c r="ED56" s="81"/>
      <c r="EE56" s="81"/>
      <c r="EF56" s="81"/>
      <c r="EG56" s="81"/>
      <c r="EH56" s="81"/>
      <c r="EI56" s="81"/>
      <c r="EJ56" s="81"/>
      <c r="EK56" s="81"/>
      <c r="EL56" s="81"/>
      <c r="EM56" s="81"/>
      <c r="EN56" s="81"/>
      <c r="EO56" s="81"/>
      <c r="EP56" s="81"/>
      <c r="EQ56" s="81"/>
      <c r="ER56" s="81"/>
      <c r="ES56" s="81"/>
      <c r="ET56" s="81"/>
    </row>
    <row r="57" spans="1:150" s="119" customFormat="1">
      <c r="A57" s="81"/>
      <c r="B57" s="219" t="s">
        <v>228</v>
      </c>
      <c r="C57" s="97"/>
      <c r="D57" s="81"/>
      <c r="E57" s="81"/>
      <c r="F57" s="81"/>
      <c r="G57" s="81"/>
      <c r="H57" s="81"/>
      <c r="I57" s="81"/>
      <c r="J57" s="81"/>
      <c r="K57" s="81"/>
      <c r="L57" s="81"/>
      <c r="M57" s="81"/>
      <c r="N57" s="81"/>
      <c r="O57" s="81"/>
      <c r="P57" s="81"/>
      <c r="Q57" s="81"/>
      <c r="R57" s="134"/>
      <c r="S57" s="234" t="e">
        <f>S50/$C$49</f>
        <v>#DIV/0!</v>
      </c>
      <c r="T57" s="234" t="e">
        <f t="shared" ref="T57:CE59" si="8">T50/$C$49</f>
        <v>#DIV/0!</v>
      </c>
      <c r="U57" s="234" t="e">
        <f t="shared" si="8"/>
        <v>#DIV/0!</v>
      </c>
      <c r="V57" s="234" t="e">
        <f t="shared" si="8"/>
        <v>#DIV/0!</v>
      </c>
      <c r="W57" s="234" t="e">
        <f t="shared" si="8"/>
        <v>#DIV/0!</v>
      </c>
      <c r="X57" s="234" t="e">
        <f t="shared" si="8"/>
        <v>#DIV/0!</v>
      </c>
      <c r="Y57" s="234" t="e">
        <f t="shared" si="8"/>
        <v>#DIV/0!</v>
      </c>
      <c r="Z57" s="234" t="e">
        <f t="shared" si="8"/>
        <v>#DIV/0!</v>
      </c>
      <c r="AA57" s="234" t="e">
        <f t="shared" si="8"/>
        <v>#DIV/0!</v>
      </c>
      <c r="AB57" s="234" t="e">
        <f t="shared" si="8"/>
        <v>#DIV/0!</v>
      </c>
      <c r="AC57" s="234" t="e">
        <f t="shared" si="8"/>
        <v>#DIV/0!</v>
      </c>
      <c r="AD57" s="234" t="e">
        <f t="shared" si="8"/>
        <v>#DIV/0!</v>
      </c>
      <c r="AE57" s="234" t="e">
        <f t="shared" si="8"/>
        <v>#DIV/0!</v>
      </c>
      <c r="AF57" s="234" t="e">
        <f t="shared" si="8"/>
        <v>#DIV/0!</v>
      </c>
      <c r="AG57" s="234" t="e">
        <f t="shared" si="8"/>
        <v>#DIV/0!</v>
      </c>
      <c r="AH57" s="234" t="e">
        <f t="shared" si="8"/>
        <v>#DIV/0!</v>
      </c>
      <c r="AI57" s="234" t="e">
        <f t="shared" si="8"/>
        <v>#DIV/0!</v>
      </c>
      <c r="AJ57" s="234" t="e">
        <f t="shared" si="8"/>
        <v>#DIV/0!</v>
      </c>
      <c r="AK57" s="234" t="e">
        <f t="shared" si="8"/>
        <v>#DIV/0!</v>
      </c>
      <c r="AL57" s="234" t="e">
        <f t="shared" si="8"/>
        <v>#DIV/0!</v>
      </c>
      <c r="AM57" s="234" t="e">
        <f t="shared" si="8"/>
        <v>#DIV/0!</v>
      </c>
      <c r="AN57" s="234" t="e">
        <f t="shared" si="8"/>
        <v>#DIV/0!</v>
      </c>
      <c r="AO57" s="234" t="e">
        <f t="shared" si="8"/>
        <v>#DIV/0!</v>
      </c>
      <c r="AP57" s="234" t="e">
        <f t="shared" si="8"/>
        <v>#DIV/0!</v>
      </c>
      <c r="AQ57" s="234" t="e">
        <f t="shared" si="8"/>
        <v>#DIV/0!</v>
      </c>
      <c r="AR57" s="234" t="e">
        <f t="shared" si="8"/>
        <v>#DIV/0!</v>
      </c>
      <c r="AS57" s="234" t="e">
        <f t="shared" si="8"/>
        <v>#DIV/0!</v>
      </c>
      <c r="AT57" s="234" t="e">
        <f t="shared" si="8"/>
        <v>#DIV/0!</v>
      </c>
      <c r="AU57" s="234" t="e">
        <f t="shared" si="8"/>
        <v>#DIV/0!</v>
      </c>
      <c r="AV57" s="234" t="e">
        <f t="shared" si="8"/>
        <v>#DIV/0!</v>
      </c>
      <c r="AW57" s="234" t="e">
        <f t="shared" si="8"/>
        <v>#DIV/0!</v>
      </c>
      <c r="AX57" s="234" t="e">
        <f t="shared" si="8"/>
        <v>#DIV/0!</v>
      </c>
      <c r="AY57" s="234" t="e">
        <f t="shared" si="8"/>
        <v>#DIV/0!</v>
      </c>
      <c r="AZ57" s="234" t="e">
        <f t="shared" si="8"/>
        <v>#DIV/0!</v>
      </c>
      <c r="BA57" s="234" t="e">
        <f t="shared" si="8"/>
        <v>#DIV/0!</v>
      </c>
      <c r="BB57" s="234" t="e">
        <f t="shared" si="8"/>
        <v>#DIV/0!</v>
      </c>
      <c r="BC57" s="234" t="e">
        <f t="shared" si="8"/>
        <v>#DIV/0!</v>
      </c>
      <c r="BD57" s="234" t="e">
        <f t="shared" si="8"/>
        <v>#DIV/0!</v>
      </c>
      <c r="BE57" s="234" t="e">
        <f t="shared" si="8"/>
        <v>#DIV/0!</v>
      </c>
      <c r="BF57" s="234" t="e">
        <f t="shared" si="8"/>
        <v>#DIV/0!</v>
      </c>
      <c r="BG57" s="234" t="e">
        <f t="shared" si="8"/>
        <v>#DIV/0!</v>
      </c>
      <c r="BH57" s="234" t="e">
        <f t="shared" si="8"/>
        <v>#DIV/0!</v>
      </c>
      <c r="BI57" s="234" t="e">
        <f t="shared" si="8"/>
        <v>#DIV/0!</v>
      </c>
      <c r="BJ57" s="234" t="e">
        <f t="shared" si="8"/>
        <v>#DIV/0!</v>
      </c>
      <c r="BK57" s="234" t="e">
        <f t="shared" si="8"/>
        <v>#DIV/0!</v>
      </c>
      <c r="BL57" s="234" t="e">
        <f t="shared" si="8"/>
        <v>#DIV/0!</v>
      </c>
      <c r="BM57" s="234" t="e">
        <f t="shared" si="8"/>
        <v>#DIV/0!</v>
      </c>
      <c r="BN57" s="234" t="e">
        <f t="shared" si="8"/>
        <v>#DIV/0!</v>
      </c>
      <c r="BO57" s="234" t="e">
        <f t="shared" si="8"/>
        <v>#DIV/0!</v>
      </c>
      <c r="BP57" s="234" t="e">
        <f t="shared" si="8"/>
        <v>#DIV/0!</v>
      </c>
      <c r="BQ57" s="234" t="e">
        <f t="shared" si="8"/>
        <v>#DIV/0!</v>
      </c>
      <c r="BR57" s="234" t="e">
        <f t="shared" si="8"/>
        <v>#DIV/0!</v>
      </c>
      <c r="BS57" s="234" t="e">
        <f t="shared" si="8"/>
        <v>#DIV/0!</v>
      </c>
      <c r="BT57" s="234" t="e">
        <f t="shared" si="8"/>
        <v>#DIV/0!</v>
      </c>
      <c r="BU57" s="234" t="e">
        <f t="shared" si="8"/>
        <v>#DIV/0!</v>
      </c>
      <c r="BV57" s="234" t="e">
        <f t="shared" si="8"/>
        <v>#DIV/0!</v>
      </c>
      <c r="BW57" s="234" t="e">
        <f t="shared" si="8"/>
        <v>#DIV/0!</v>
      </c>
      <c r="BX57" s="234" t="e">
        <f t="shared" si="8"/>
        <v>#DIV/0!</v>
      </c>
      <c r="BY57" s="234" t="e">
        <f t="shared" si="8"/>
        <v>#DIV/0!</v>
      </c>
      <c r="BZ57" s="234" t="e">
        <f t="shared" si="8"/>
        <v>#DIV/0!</v>
      </c>
      <c r="CA57" s="234" t="e">
        <f t="shared" si="8"/>
        <v>#DIV/0!</v>
      </c>
      <c r="CB57" s="234" t="e">
        <f t="shared" si="8"/>
        <v>#DIV/0!</v>
      </c>
      <c r="CC57" s="234" t="e">
        <f t="shared" si="8"/>
        <v>#DIV/0!</v>
      </c>
      <c r="CD57" s="234" t="e">
        <f t="shared" si="8"/>
        <v>#DIV/0!</v>
      </c>
      <c r="CE57" s="234" t="e">
        <f t="shared" si="8"/>
        <v>#DIV/0!</v>
      </c>
      <c r="CF57" s="234" t="e">
        <f t="shared" ref="CF57:DI59" si="9">CF50/$C$49</f>
        <v>#DIV/0!</v>
      </c>
      <c r="CG57" s="234" t="e">
        <f t="shared" si="9"/>
        <v>#DIV/0!</v>
      </c>
      <c r="CH57" s="234" t="e">
        <f t="shared" si="9"/>
        <v>#DIV/0!</v>
      </c>
      <c r="CI57" s="234" t="e">
        <f t="shared" si="9"/>
        <v>#DIV/0!</v>
      </c>
      <c r="CJ57" s="234" t="e">
        <f t="shared" si="9"/>
        <v>#DIV/0!</v>
      </c>
      <c r="CK57" s="234" t="e">
        <f t="shared" si="9"/>
        <v>#DIV/0!</v>
      </c>
      <c r="CL57" s="234" t="e">
        <f t="shared" si="9"/>
        <v>#DIV/0!</v>
      </c>
      <c r="CM57" s="234" t="e">
        <f t="shared" si="9"/>
        <v>#DIV/0!</v>
      </c>
      <c r="CN57" s="234" t="e">
        <f t="shared" si="9"/>
        <v>#DIV/0!</v>
      </c>
      <c r="CO57" s="234" t="e">
        <f t="shared" si="9"/>
        <v>#DIV/0!</v>
      </c>
      <c r="CP57" s="234" t="e">
        <f t="shared" si="9"/>
        <v>#DIV/0!</v>
      </c>
      <c r="CQ57" s="234" t="e">
        <f t="shared" si="9"/>
        <v>#DIV/0!</v>
      </c>
      <c r="CR57" s="234" t="e">
        <f t="shared" si="9"/>
        <v>#DIV/0!</v>
      </c>
      <c r="CS57" s="234" t="e">
        <f t="shared" si="9"/>
        <v>#DIV/0!</v>
      </c>
      <c r="CT57" s="234" t="e">
        <f t="shared" si="9"/>
        <v>#DIV/0!</v>
      </c>
      <c r="CU57" s="234" t="e">
        <f t="shared" si="9"/>
        <v>#DIV/0!</v>
      </c>
      <c r="CV57" s="234" t="e">
        <f t="shared" si="9"/>
        <v>#DIV/0!</v>
      </c>
      <c r="CW57" s="234" t="e">
        <f t="shared" si="9"/>
        <v>#DIV/0!</v>
      </c>
      <c r="CX57" s="234" t="e">
        <f t="shared" si="9"/>
        <v>#DIV/0!</v>
      </c>
      <c r="CY57" s="234" t="e">
        <f t="shared" si="9"/>
        <v>#DIV/0!</v>
      </c>
      <c r="CZ57" s="234" t="e">
        <f t="shared" si="9"/>
        <v>#DIV/0!</v>
      </c>
      <c r="DA57" s="234" t="e">
        <f t="shared" si="9"/>
        <v>#DIV/0!</v>
      </c>
      <c r="DB57" s="234" t="e">
        <f t="shared" si="9"/>
        <v>#DIV/0!</v>
      </c>
      <c r="DC57" s="234" t="e">
        <f t="shared" si="9"/>
        <v>#DIV/0!</v>
      </c>
      <c r="DD57" s="234" t="e">
        <f t="shared" si="9"/>
        <v>#DIV/0!</v>
      </c>
      <c r="DE57" s="234" t="e">
        <f t="shared" si="9"/>
        <v>#DIV/0!</v>
      </c>
      <c r="DF57" s="234" t="e">
        <f t="shared" si="9"/>
        <v>#DIV/0!</v>
      </c>
      <c r="DG57" s="234" t="e">
        <f t="shared" si="9"/>
        <v>#DIV/0!</v>
      </c>
      <c r="DH57" s="234" t="e">
        <f t="shared" si="9"/>
        <v>#DIV/0!</v>
      </c>
      <c r="DI57" s="234" t="e">
        <f t="shared" si="9"/>
        <v>#DIV/0!</v>
      </c>
      <c r="DK57" s="81"/>
      <c r="DL57" s="81"/>
      <c r="DM57" s="81"/>
      <c r="DN57" s="81"/>
      <c r="DO57" s="81"/>
      <c r="DP57" s="81"/>
      <c r="DQ57" s="81"/>
      <c r="DR57" s="81"/>
      <c r="DS57" s="81"/>
      <c r="DT57" s="81"/>
      <c r="DU57" s="81"/>
      <c r="DV57" s="81"/>
      <c r="DW57" s="81"/>
      <c r="DX57" s="81"/>
      <c r="DY57" s="81"/>
      <c r="DZ57" s="81"/>
      <c r="EA57" s="81"/>
      <c r="EB57" s="81"/>
      <c r="EC57" s="81"/>
      <c r="ED57" s="81"/>
      <c r="EE57" s="81"/>
      <c r="EF57" s="81"/>
      <c r="EG57" s="81"/>
      <c r="EH57" s="81"/>
      <c r="EI57" s="81"/>
      <c r="EJ57" s="81"/>
      <c r="EK57" s="81"/>
      <c r="EL57" s="81"/>
      <c r="EM57" s="81"/>
      <c r="EN57" s="81"/>
      <c r="EO57" s="81"/>
      <c r="EP57" s="81"/>
      <c r="EQ57" s="81"/>
      <c r="ER57" s="81"/>
      <c r="ES57" s="81"/>
      <c r="ET57" s="81"/>
    </row>
    <row r="58" spans="1:150" s="119" customFormat="1">
      <c r="A58" s="81"/>
      <c r="B58" s="220" t="s">
        <v>229</v>
      </c>
      <c r="C58" s="97"/>
      <c r="D58" s="81"/>
      <c r="E58" s="81"/>
      <c r="F58" s="81"/>
      <c r="G58" s="81"/>
      <c r="H58" s="81"/>
      <c r="I58" s="81"/>
      <c r="J58" s="81"/>
      <c r="K58" s="81"/>
      <c r="L58" s="81"/>
      <c r="M58" s="81"/>
      <c r="N58" s="81"/>
      <c r="O58" s="81"/>
      <c r="P58" s="81"/>
      <c r="Q58" s="81"/>
      <c r="R58" s="134"/>
      <c r="S58" s="234" t="e">
        <f t="shared" ref="S58:AH59" si="10">S51/$C$49</f>
        <v>#DIV/0!</v>
      </c>
      <c r="T58" s="234" t="e">
        <f t="shared" si="10"/>
        <v>#DIV/0!</v>
      </c>
      <c r="U58" s="234" t="e">
        <f t="shared" si="10"/>
        <v>#DIV/0!</v>
      </c>
      <c r="V58" s="234" t="e">
        <f t="shared" si="10"/>
        <v>#DIV/0!</v>
      </c>
      <c r="W58" s="234" t="e">
        <f t="shared" si="10"/>
        <v>#DIV/0!</v>
      </c>
      <c r="X58" s="234" t="e">
        <f t="shared" si="10"/>
        <v>#DIV/0!</v>
      </c>
      <c r="Y58" s="234" t="e">
        <f t="shared" si="10"/>
        <v>#DIV/0!</v>
      </c>
      <c r="Z58" s="234" t="e">
        <f t="shared" si="10"/>
        <v>#DIV/0!</v>
      </c>
      <c r="AA58" s="234" t="e">
        <f t="shared" si="10"/>
        <v>#DIV/0!</v>
      </c>
      <c r="AB58" s="234" t="e">
        <f t="shared" si="10"/>
        <v>#DIV/0!</v>
      </c>
      <c r="AC58" s="234" t="e">
        <f t="shared" si="10"/>
        <v>#DIV/0!</v>
      </c>
      <c r="AD58" s="234" t="e">
        <f t="shared" si="10"/>
        <v>#DIV/0!</v>
      </c>
      <c r="AE58" s="234" t="e">
        <f t="shared" si="10"/>
        <v>#DIV/0!</v>
      </c>
      <c r="AF58" s="234" t="e">
        <f t="shared" si="10"/>
        <v>#DIV/0!</v>
      </c>
      <c r="AG58" s="234" t="e">
        <f t="shared" si="10"/>
        <v>#DIV/0!</v>
      </c>
      <c r="AH58" s="234" t="e">
        <f t="shared" si="10"/>
        <v>#DIV/0!</v>
      </c>
      <c r="AI58" s="234" t="e">
        <f t="shared" si="8"/>
        <v>#DIV/0!</v>
      </c>
      <c r="AJ58" s="234" t="e">
        <f t="shared" si="8"/>
        <v>#DIV/0!</v>
      </c>
      <c r="AK58" s="234" t="e">
        <f t="shared" si="8"/>
        <v>#DIV/0!</v>
      </c>
      <c r="AL58" s="234" t="e">
        <f t="shared" si="8"/>
        <v>#DIV/0!</v>
      </c>
      <c r="AM58" s="234" t="e">
        <f t="shared" si="8"/>
        <v>#DIV/0!</v>
      </c>
      <c r="AN58" s="234" t="e">
        <f t="shared" si="8"/>
        <v>#DIV/0!</v>
      </c>
      <c r="AO58" s="234" t="e">
        <f t="shared" si="8"/>
        <v>#DIV/0!</v>
      </c>
      <c r="AP58" s="234" t="e">
        <f t="shared" si="8"/>
        <v>#DIV/0!</v>
      </c>
      <c r="AQ58" s="234" t="e">
        <f t="shared" si="8"/>
        <v>#DIV/0!</v>
      </c>
      <c r="AR58" s="234" t="e">
        <f t="shared" si="8"/>
        <v>#DIV/0!</v>
      </c>
      <c r="AS58" s="234" t="e">
        <f t="shared" si="8"/>
        <v>#DIV/0!</v>
      </c>
      <c r="AT58" s="234" t="e">
        <f t="shared" si="8"/>
        <v>#DIV/0!</v>
      </c>
      <c r="AU58" s="234" t="e">
        <f t="shared" si="8"/>
        <v>#DIV/0!</v>
      </c>
      <c r="AV58" s="234" t="e">
        <f t="shared" si="8"/>
        <v>#DIV/0!</v>
      </c>
      <c r="AW58" s="234" t="e">
        <f t="shared" si="8"/>
        <v>#DIV/0!</v>
      </c>
      <c r="AX58" s="234" t="e">
        <f t="shared" si="8"/>
        <v>#DIV/0!</v>
      </c>
      <c r="AY58" s="234" t="e">
        <f t="shared" si="8"/>
        <v>#DIV/0!</v>
      </c>
      <c r="AZ58" s="234" t="e">
        <f t="shared" si="8"/>
        <v>#DIV/0!</v>
      </c>
      <c r="BA58" s="234" t="e">
        <f t="shared" si="8"/>
        <v>#DIV/0!</v>
      </c>
      <c r="BB58" s="234" t="e">
        <f t="shared" si="8"/>
        <v>#DIV/0!</v>
      </c>
      <c r="BC58" s="234" t="e">
        <f t="shared" si="8"/>
        <v>#DIV/0!</v>
      </c>
      <c r="BD58" s="234" t="e">
        <f t="shared" si="8"/>
        <v>#DIV/0!</v>
      </c>
      <c r="BE58" s="234" t="e">
        <f t="shared" si="8"/>
        <v>#DIV/0!</v>
      </c>
      <c r="BF58" s="234" t="e">
        <f t="shared" si="8"/>
        <v>#DIV/0!</v>
      </c>
      <c r="BG58" s="234" t="e">
        <f t="shared" si="8"/>
        <v>#DIV/0!</v>
      </c>
      <c r="BH58" s="234" t="e">
        <f t="shared" si="8"/>
        <v>#DIV/0!</v>
      </c>
      <c r="BI58" s="234" t="e">
        <f t="shared" si="8"/>
        <v>#DIV/0!</v>
      </c>
      <c r="BJ58" s="234" t="e">
        <f t="shared" si="8"/>
        <v>#DIV/0!</v>
      </c>
      <c r="BK58" s="234" t="e">
        <f t="shared" si="8"/>
        <v>#DIV/0!</v>
      </c>
      <c r="BL58" s="234" t="e">
        <f t="shared" si="8"/>
        <v>#DIV/0!</v>
      </c>
      <c r="BM58" s="234" t="e">
        <f t="shared" si="8"/>
        <v>#DIV/0!</v>
      </c>
      <c r="BN58" s="234" t="e">
        <f t="shared" si="8"/>
        <v>#DIV/0!</v>
      </c>
      <c r="BO58" s="234" t="e">
        <f t="shared" si="8"/>
        <v>#DIV/0!</v>
      </c>
      <c r="BP58" s="234" t="e">
        <f t="shared" si="8"/>
        <v>#DIV/0!</v>
      </c>
      <c r="BQ58" s="234" t="e">
        <f t="shared" si="8"/>
        <v>#DIV/0!</v>
      </c>
      <c r="BR58" s="234" t="e">
        <f t="shared" si="8"/>
        <v>#DIV/0!</v>
      </c>
      <c r="BS58" s="234" t="e">
        <f t="shared" si="8"/>
        <v>#DIV/0!</v>
      </c>
      <c r="BT58" s="234" t="e">
        <f t="shared" si="8"/>
        <v>#DIV/0!</v>
      </c>
      <c r="BU58" s="234" t="e">
        <f t="shared" si="8"/>
        <v>#DIV/0!</v>
      </c>
      <c r="BV58" s="234" t="e">
        <f t="shared" si="8"/>
        <v>#DIV/0!</v>
      </c>
      <c r="BW58" s="234" t="e">
        <f t="shared" si="8"/>
        <v>#DIV/0!</v>
      </c>
      <c r="BX58" s="234" t="e">
        <f t="shared" si="8"/>
        <v>#DIV/0!</v>
      </c>
      <c r="BY58" s="234" t="e">
        <f t="shared" si="8"/>
        <v>#DIV/0!</v>
      </c>
      <c r="BZ58" s="234" t="e">
        <f t="shared" si="8"/>
        <v>#DIV/0!</v>
      </c>
      <c r="CA58" s="234" t="e">
        <f t="shared" si="8"/>
        <v>#DIV/0!</v>
      </c>
      <c r="CB58" s="234" t="e">
        <f t="shared" si="8"/>
        <v>#DIV/0!</v>
      </c>
      <c r="CC58" s="234" t="e">
        <f t="shared" si="8"/>
        <v>#DIV/0!</v>
      </c>
      <c r="CD58" s="234" t="e">
        <f t="shared" si="8"/>
        <v>#DIV/0!</v>
      </c>
      <c r="CE58" s="234" t="e">
        <f t="shared" si="8"/>
        <v>#DIV/0!</v>
      </c>
      <c r="CF58" s="234" t="e">
        <f t="shared" si="9"/>
        <v>#DIV/0!</v>
      </c>
      <c r="CG58" s="234" t="e">
        <f t="shared" si="9"/>
        <v>#DIV/0!</v>
      </c>
      <c r="CH58" s="234" t="e">
        <f t="shared" si="9"/>
        <v>#DIV/0!</v>
      </c>
      <c r="CI58" s="234" t="e">
        <f t="shared" si="9"/>
        <v>#DIV/0!</v>
      </c>
      <c r="CJ58" s="234" t="e">
        <f t="shared" si="9"/>
        <v>#DIV/0!</v>
      </c>
      <c r="CK58" s="234" t="e">
        <f t="shared" si="9"/>
        <v>#DIV/0!</v>
      </c>
      <c r="CL58" s="234" t="e">
        <f t="shared" si="9"/>
        <v>#DIV/0!</v>
      </c>
      <c r="CM58" s="234" t="e">
        <f t="shared" si="9"/>
        <v>#DIV/0!</v>
      </c>
      <c r="CN58" s="234" t="e">
        <f t="shared" si="9"/>
        <v>#DIV/0!</v>
      </c>
      <c r="CO58" s="234" t="e">
        <f t="shared" si="9"/>
        <v>#DIV/0!</v>
      </c>
      <c r="CP58" s="234" t="e">
        <f t="shared" si="9"/>
        <v>#DIV/0!</v>
      </c>
      <c r="CQ58" s="234" t="e">
        <f t="shared" si="9"/>
        <v>#DIV/0!</v>
      </c>
      <c r="CR58" s="234" t="e">
        <f t="shared" si="9"/>
        <v>#DIV/0!</v>
      </c>
      <c r="CS58" s="234" t="e">
        <f t="shared" si="9"/>
        <v>#DIV/0!</v>
      </c>
      <c r="CT58" s="234" t="e">
        <f t="shared" si="9"/>
        <v>#DIV/0!</v>
      </c>
      <c r="CU58" s="234" t="e">
        <f t="shared" si="9"/>
        <v>#DIV/0!</v>
      </c>
      <c r="CV58" s="234" t="e">
        <f t="shared" si="9"/>
        <v>#DIV/0!</v>
      </c>
      <c r="CW58" s="234" t="e">
        <f t="shared" si="9"/>
        <v>#DIV/0!</v>
      </c>
      <c r="CX58" s="234" t="e">
        <f t="shared" si="9"/>
        <v>#DIV/0!</v>
      </c>
      <c r="CY58" s="234" t="e">
        <f t="shared" si="9"/>
        <v>#DIV/0!</v>
      </c>
      <c r="CZ58" s="234" t="e">
        <f t="shared" si="9"/>
        <v>#DIV/0!</v>
      </c>
      <c r="DA58" s="234" t="e">
        <f t="shared" si="9"/>
        <v>#DIV/0!</v>
      </c>
      <c r="DB58" s="234" t="e">
        <f t="shared" si="9"/>
        <v>#DIV/0!</v>
      </c>
      <c r="DC58" s="234" t="e">
        <f t="shared" si="9"/>
        <v>#DIV/0!</v>
      </c>
      <c r="DD58" s="234" t="e">
        <f t="shared" si="9"/>
        <v>#DIV/0!</v>
      </c>
      <c r="DE58" s="234" t="e">
        <f t="shared" si="9"/>
        <v>#DIV/0!</v>
      </c>
      <c r="DF58" s="234" t="e">
        <f t="shared" si="9"/>
        <v>#DIV/0!</v>
      </c>
      <c r="DG58" s="234" t="e">
        <f t="shared" si="9"/>
        <v>#DIV/0!</v>
      </c>
      <c r="DH58" s="234" t="e">
        <f t="shared" si="9"/>
        <v>#DIV/0!</v>
      </c>
      <c r="DI58" s="234" t="e">
        <f t="shared" si="9"/>
        <v>#DIV/0!</v>
      </c>
      <c r="DK58" s="81"/>
      <c r="DL58" s="81"/>
      <c r="DM58" s="81"/>
      <c r="DN58" s="81"/>
      <c r="DO58" s="81"/>
      <c r="DP58" s="81"/>
      <c r="DQ58" s="81"/>
      <c r="DR58" s="81"/>
      <c r="DS58" s="81"/>
      <c r="DT58" s="81"/>
      <c r="DU58" s="81"/>
      <c r="DV58" s="81"/>
      <c r="DW58" s="81"/>
      <c r="DX58" s="81"/>
      <c r="DY58" s="81"/>
      <c r="DZ58" s="81"/>
      <c r="EA58" s="81"/>
      <c r="EB58" s="81"/>
      <c r="EC58" s="81"/>
      <c r="ED58" s="81"/>
      <c r="EE58" s="81"/>
      <c r="EF58" s="81"/>
      <c r="EG58" s="81"/>
      <c r="EH58" s="81"/>
      <c r="EI58" s="81"/>
      <c r="EJ58" s="81"/>
      <c r="EK58" s="81"/>
      <c r="EL58" s="81"/>
      <c r="EM58" s="81"/>
      <c r="EN58" s="81"/>
      <c r="EO58" s="81"/>
      <c r="EP58" s="81"/>
      <c r="EQ58" s="81"/>
      <c r="ER58" s="81"/>
      <c r="ES58" s="81"/>
      <c r="ET58" s="81"/>
    </row>
    <row r="59" spans="1:150" s="119" customFormat="1">
      <c r="A59" s="81"/>
      <c r="B59" s="220" t="s">
        <v>230</v>
      </c>
      <c r="C59" s="97"/>
      <c r="D59" s="81"/>
      <c r="E59" s="81"/>
      <c r="F59" s="81"/>
      <c r="G59" s="81"/>
      <c r="H59" s="81"/>
      <c r="I59" s="81"/>
      <c r="J59" s="81"/>
      <c r="K59" s="81"/>
      <c r="L59" s="81"/>
      <c r="M59" s="81"/>
      <c r="N59" s="81"/>
      <c r="O59" s="81"/>
      <c r="P59" s="81"/>
      <c r="Q59" s="81"/>
      <c r="R59" s="134"/>
      <c r="S59" s="234" t="e">
        <f t="shared" si="10"/>
        <v>#DIV/0!</v>
      </c>
      <c r="T59" s="234" t="e">
        <f t="shared" si="10"/>
        <v>#DIV/0!</v>
      </c>
      <c r="U59" s="234" t="e">
        <f t="shared" si="10"/>
        <v>#DIV/0!</v>
      </c>
      <c r="V59" s="234" t="e">
        <f t="shared" si="10"/>
        <v>#DIV/0!</v>
      </c>
      <c r="W59" s="234" t="e">
        <f t="shared" si="10"/>
        <v>#DIV/0!</v>
      </c>
      <c r="X59" s="234" t="e">
        <f t="shared" si="10"/>
        <v>#DIV/0!</v>
      </c>
      <c r="Y59" s="234" t="e">
        <f t="shared" si="10"/>
        <v>#DIV/0!</v>
      </c>
      <c r="Z59" s="234" t="e">
        <f t="shared" si="10"/>
        <v>#DIV/0!</v>
      </c>
      <c r="AA59" s="234" t="e">
        <f t="shared" si="10"/>
        <v>#DIV/0!</v>
      </c>
      <c r="AB59" s="234" t="e">
        <f t="shared" si="10"/>
        <v>#DIV/0!</v>
      </c>
      <c r="AC59" s="234" t="e">
        <f t="shared" si="10"/>
        <v>#DIV/0!</v>
      </c>
      <c r="AD59" s="234" t="e">
        <f t="shared" si="10"/>
        <v>#DIV/0!</v>
      </c>
      <c r="AE59" s="234" t="e">
        <f t="shared" si="10"/>
        <v>#DIV/0!</v>
      </c>
      <c r="AF59" s="234" t="e">
        <f t="shared" si="10"/>
        <v>#DIV/0!</v>
      </c>
      <c r="AG59" s="234" t="e">
        <f t="shared" si="10"/>
        <v>#DIV/0!</v>
      </c>
      <c r="AH59" s="234" t="e">
        <f t="shared" si="10"/>
        <v>#DIV/0!</v>
      </c>
      <c r="AI59" s="234" t="e">
        <f t="shared" si="8"/>
        <v>#DIV/0!</v>
      </c>
      <c r="AJ59" s="234" t="e">
        <f t="shared" si="8"/>
        <v>#DIV/0!</v>
      </c>
      <c r="AK59" s="234" t="e">
        <f t="shared" si="8"/>
        <v>#DIV/0!</v>
      </c>
      <c r="AL59" s="234" t="e">
        <f t="shared" si="8"/>
        <v>#DIV/0!</v>
      </c>
      <c r="AM59" s="234" t="e">
        <f t="shared" si="8"/>
        <v>#DIV/0!</v>
      </c>
      <c r="AN59" s="234" t="e">
        <f t="shared" si="8"/>
        <v>#DIV/0!</v>
      </c>
      <c r="AO59" s="234" t="e">
        <f t="shared" si="8"/>
        <v>#DIV/0!</v>
      </c>
      <c r="AP59" s="234" t="e">
        <f t="shared" si="8"/>
        <v>#DIV/0!</v>
      </c>
      <c r="AQ59" s="234" t="e">
        <f t="shared" si="8"/>
        <v>#DIV/0!</v>
      </c>
      <c r="AR59" s="234" t="e">
        <f t="shared" si="8"/>
        <v>#DIV/0!</v>
      </c>
      <c r="AS59" s="234" t="e">
        <f t="shared" si="8"/>
        <v>#DIV/0!</v>
      </c>
      <c r="AT59" s="234" t="e">
        <f t="shared" si="8"/>
        <v>#DIV/0!</v>
      </c>
      <c r="AU59" s="234" t="e">
        <f t="shared" si="8"/>
        <v>#DIV/0!</v>
      </c>
      <c r="AV59" s="234" t="e">
        <f t="shared" si="8"/>
        <v>#DIV/0!</v>
      </c>
      <c r="AW59" s="234" t="e">
        <f t="shared" si="8"/>
        <v>#DIV/0!</v>
      </c>
      <c r="AX59" s="234" t="e">
        <f t="shared" si="8"/>
        <v>#DIV/0!</v>
      </c>
      <c r="AY59" s="234" t="e">
        <f t="shared" si="8"/>
        <v>#DIV/0!</v>
      </c>
      <c r="AZ59" s="234" t="e">
        <f t="shared" si="8"/>
        <v>#DIV/0!</v>
      </c>
      <c r="BA59" s="234" t="e">
        <f t="shared" si="8"/>
        <v>#DIV/0!</v>
      </c>
      <c r="BB59" s="234" t="e">
        <f t="shared" si="8"/>
        <v>#DIV/0!</v>
      </c>
      <c r="BC59" s="234" t="e">
        <f t="shared" si="8"/>
        <v>#DIV/0!</v>
      </c>
      <c r="BD59" s="234" t="e">
        <f t="shared" si="8"/>
        <v>#DIV/0!</v>
      </c>
      <c r="BE59" s="234" t="e">
        <f t="shared" si="8"/>
        <v>#DIV/0!</v>
      </c>
      <c r="BF59" s="234" t="e">
        <f t="shared" si="8"/>
        <v>#DIV/0!</v>
      </c>
      <c r="BG59" s="234" t="e">
        <f t="shared" si="8"/>
        <v>#DIV/0!</v>
      </c>
      <c r="BH59" s="234" t="e">
        <f t="shared" si="8"/>
        <v>#DIV/0!</v>
      </c>
      <c r="BI59" s="234" t="e">
        <f t="shared" si="8"/>
        <v>#DIV/0!</v>
      </c>
      <c r="BJ59" s="234" t="e">
        <f t="shared" si="8"/>
        <v>#DIV/0!</v>
      </c>
      <c r="BK59" s="234" t="e">
        <f t="shared" si="8"/>
        <v>#DIV/0!</v>
      </c>
      <c r="BL59" s="234" t="e">
        <f t="shared" si="8"/>
        <v>#DIV/0!</v>
      </c>
      <c r="BM59" s="234" t="e">
        <f t="shared" si="8"/>
        <v>#DIV/0!</v>
      </c>
      <c r="BN59" s="234" t="e">
        <f t="shared" si="8"/>
        <v>#DIV/0!</v>
      </c>
      <c r="BO59" s="234" t="e">
        <f t="shared" si="8"/>
        <v>#DIV/0!</v>
      </c>
      <c r="BP59" s="234" t="e">
        <f t="shared" si="8"/>
        <v>#DIV/0!</v>
      </c>
      <c r="BQ59" s="234" t="e">
        <f t="shared" si="8"/>
        <v>#DIV/0!</v>
      </c>
      <c r="BR59" s="234" t="e">
        <f t="shared" si="8"/>
        <v>#DIV/0!</v>
      </c>
      <c r="BS59" s="234" t="e">
        <f t="shared" si="8"/>
        <v>#DIV/0!</v>
      </c>
      <c r="BT59" s="234" t="e">
        <f t="shared" si="8"/>
        <v>#DIV/0!</v>
      </c>
      <c r="BU59" s="234" t="e">
        <f t="shared" si="8"/>
        <v>#DIV/0!</v>
      </c>
      <c r="BV59" s="234" t="e">
        <f t="shared" si="8"/>
        <v>#DIV/0!</v>
      </c>
      <c r="BW59" s="234" t="e">
        <f t="shared" si="8"/>
        <v>#DIV/0!</v>
      </c>
      <c r="BX59" s="234" t="e">
        <f t="shared" si="8"/>
        <v>#DIV/0!</v>
      </c>
      <c r="BY59" s="234" t="e">
        <f t="shared" si="8"/>
        <v>#DIV/0!</v>
      </c>
      <c r="BZ59" s="234" t="e">
        <f t="shared" si="8"/>
        <v>#DIV/0!</v>
      </c>
      <c r="CA59" s="234" t="e">
        <f t="shared" si="8"/>
        <v>#DIV/0!</v>
      </c>
      <c r="CB59" s="234" t="e">
        <f t="shared" si="8"/>
        <v>#DIV/0!</v>
      </c>
      <c r="CC59" s="234" t="e">
        <f t="shared" si="8"/>
        <v>#DIV/0!</v>
      </c>
      <c r="CD59" s="234" t="e">
        <f t="shared" si="8"/>
        <v>#DIV/0!</v>
      </c>
      <c r="CE59" s="234" t="e">
        <f t="shared" si="8"/>
        <v>#DIV/0!</v>
      </c>
      <c r="CF59" s="234" t="e">
        <f t="shared" si="9"/>
        <v>#DIV/0!</v>
      </c>
      <c r="CG59" s="234" t="e">
        <f t="shared" si="9"/>
        <v>#DIV/0!</v>
      </c>
      <c r="CH59" s="234" t="e">
        <f t="shared" si="9"/>
        <v>#DIV/0!</v>
      </c>
      <c r="CI59" s="234" t="e">
        <f t="shared" si="9"/>
        <v>#DIV/0!</v>
      </c>
      <c r="CJ59" s="234" t="e">
        <f t="shared" si="9"/>
        <v>#DIV/0!</v>
      </c>
      <c r="CK59" s="234" t="e">
        <f t="shared" si="9"/>
        <v>#DIV/0!</v>
      </c>
      <c r="CL59" s="234" t="e">
        <f t="shared" si="9"/>
        <v>#DIV/0!</v>
      </c>
      <c r="CM59" s="234" t="e">
        <f t="shared" si="9"/>
        <v>#DIV/0!</v>
      </c>
      <c r="CN59" s="234" t="e">
        <f t="shared" si="9"/>
        <v>#DIV/0!</v>
      </c>
      <c r="CO59" s="234" t="e">
        <f t="shared" si="9"/>
        <v>#DIV/0!</v>
      </c>
      <c r="CP59" s="234" t="e">
        <f t="shared" si="9"/>
        <v>#DIV/0!</v>
      </c>
      <c r="CQ59" s="234" t="e">
        <f t="shared" si="9"/>
        <v>#DIV/0!</v>
      </c>
      <c r="CR59" s="234" t="e">
        <f t="shared" si="9"/>
        <v>#DIV/0!</v>
      </c>
      <c r="CS59" s="234" t="e">
        <f t="shared" si="9"/>
        <v>#DIV/0!</v>
      </c>
      <c r="CT59" s="234" t="e">
        <f t="shared" si="9"/>
        <v>#DIV/0!</v>
      </c>
      <c r="CU59" s="234" t="e">
        <f t="shared" si="9"/>
        <v>#DIV/0!</v>
      </c>
      <c r="CV59" s="234" t="e">
        <f t="shared" si="9"/>
        <v>#DIV/0!</v>
      </c>
      <c r="CW59" s="234" t="e">
        <f t="shared" si="9"/>
        <v>#DIV/0!</v>
      </c>
      <c r="CX59" s="234" t="e">
        <f t="shared" si="9"/>
        <v>#DIV/0!</v>
      </c>
      <c r="CY59" s="234" t="e">
        <f t="shared" si="9"/>
        <v>#DIV/0!</v>
      </c>
      <c r="CZ59" s="234" t="e">
        <f t="shared" si="9"/>
        <v>#DIV/0!</v>
      </c>
      <c r="DA59" s="234" t="e">
        <f t="shared" si="9"/>
        <v>#DIV/0!</v>
      </c>
      <c r="DB59" s="234" t="e">
        <f t="shared" si="9"/>
        <v>#DIV/0!</v>
      </c>
      <c r="DC59" s="234" t="e">
        <f t="shared" si="9"/>
        <v>#DIV/0!</v>
      </c>
      <c r="DD59" s="234" t="e">
        <f t="shared" si="9"/>
        <v>#DIV/0!</v>
      </c>
      <c r="DE59" s="234" t="e">
        <f t="shared" si="9"/>
        <v>#DIV/0!</v>
      </c>
      <c r="DF59" s="234" t="e">
        <f t="shared" si="9"/>
        <v>#DIV/0!</v>
      </c>
      <c r="DG59" s="234" t="e">
        <f t="shared" si="9"/>
        <v>#DIV/0!</v>
      </c>
      <c r="DH59" s="234" t="e">
        <f t="shared" si="9"/>
        <v>#DIV/0!</v>
      </c>
      <c r="DI59" s="234" t="e">
        <f t="shared" si="9"/>
        <v>#DIV/0!</v>
      </c>
      <c r="DK59" s="81"/>
      <c r="DL59" s="81"/>
      <c r="DM59" s="81"/>
      <c r="DN59" s="81"/>
      <c r="DO59" s="81"/>
      <c r="DP59" s="81"/>
      <c r="DQ59" s="81"/>
      <c r="DR59" s="81"/>
      <c r="DS59" s="81"/>
      <c r="DT59" s="81"/>
      <c r="DU59" s="81"/>
      <c r="DV59" s="81"/>
      <c r="DW59" s="81"/>
      <c r="DX59" s="81"/>
      <c r="DY59" s="81"/>
      <c r="DZ59" s="81"/>
      <c r="EA59" s="81"/>
      <c r="EB59" s="81"/>
      <c r="EC59" s="81"/>
      <c r="ED59" s="81"/>
      <c r="EE59" s="81"/>
      <c r="EF59" s="81"/>
      <c r="EG59" s="81"/>
      <c r="EH59" s="81"/>
      <c r="EI59" s="81"/>
      <c r="EJ59" s="81"/>
      <c r="EK59" s="81"/>
      <c r="EL59" s="81"/>
      <c r="EM59" s="81"/>
      <c r="EN59" s="81"/>
      <c r="EO59" s="81"/>
      <c r="EP59" s="81"/>
      <c r="EQ59" s="81"/>
      <c r="ER59" s="81"/>
      <c r="ES59" s="81"/>
      <c r="ET59" s="81"/>
    </row>
    <row r="60" spans="1:150" s="119" customFormat="1">
      <c r="A60" s="81"/>
      <c r="C60" s="97"/>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c r="BV60" s="81"/>
      <c r="BW60" s="81"/>
      <c r="BX60" s="81"/>
      <c r="BY60" s="81"/>
      <c r="BZ60" s="81"/>
      <c r="CA60" s="81"/>
      <c r="CB60" s="81"/>
      <c r="CC60" s="81"/>
      <c r="CD60" s="81"/>
      <c r="CE60" s="81"/>
      <c r="CF60" s="81"/>
      <c r="CG60" s="81"/>
      <c r="CH60" s="81"/>
      <c r="CI60" s="81"/>
      <c r="CJ60"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c r="CK60" s="81"/>
      <c r="CL60" s="81"/>
      <c r="CM60" s="81"/>
      <c r="CN60" s="81"/>
      <c r="CO60" s="81"/>
      <c r="CP60" s="81"/>
      <c r="CQ60" s="81"/>
      <c r="CR60" s="81"/>
      <c r="CS60" s="81"/>
      <c r="CT60" s="81"/>
      <c r="CU60" s="81"/>
      <c r="CV60" s="81"/>
      <c r="CW60" s="81"/>
      <c r="CX60" s="81"/>
      <c r="CY60" s="81"/>
      <c r="CZ60" s="81"/>
      <c r="DA60" s="81"/>
      <c r="DB60" s="81"/>
      <c r="DC60" s="81"/>
      <c r="DD60" s="81"/>
      <c r="DE60" s="81"/>
      <c r="DF60" s="81"/>
      <c r="DG60" s="81"/>
      <c r="DH60" s="81"/>
      <c r="DI60" s="81"/>
      <c r="DK60" s="81"/>
      <c r="DL60" s="81"/>
      <c r="DM60" s="81"/>
      <c r="DN60" s="81"/>
      <c r="DO60" s="81"/>
      <c r="DP60" s="81"/>
      <c r="DQ60" s="81"/>
      <c r="DR60" s="81"/>
      <c r="DS60" s="81"/>
      <c r="DT60" s="81"/>
      <c r="DU60" s="81"/>
      <c r="DV60" s="81"/>
      <c r="DW60" s="81"/>
      <c r="DX60" s="81"/>
      <c r="DY60" s="81"/>
      <c r="DZ60" s="81"/>
      <c r="EA60" s="81"/>
      <c r="EB60" s="81"/>
      <c r="EC60" s="81"/>
      <c r="ED60" s="81"/>
      <c r="EE60" s="81"/>
      <c r="EF60" s="81"/>
      <c r="EG60" s="81"/>
      <c r="EH60" s="81"/>
      <c r="EI60" s="81"/>
      <c r="EJ60" s="81"/>
      <c r="EK60" s="81"/>
      <c r="EL60" s="81"/>
      <c r="EM60" s="81"/>
      <c r="EN60" s="81"/>
      <c r="EO60" s="81"/>
      <c r="EP60" s="81"/>
      <c r="EQ60" s="81"/>
      <c r="ER60" s="81"/>
      <c r="ES60" s="81"/>
      <c r="ET60" s="81"/>
    </row>
  </sheetData>
  <sheetProtection selectLockedCells="1"/>
  <mergeCells count="1">
    <mergeCell ref="A1:DI1"/>
  </mergeCells>
  <conditionalFormatting sqref="AQ54:AQ59 G4:H59 D4:F53 AI53:AQ53 D3:AO3 I53:AG53 AH53:AH59 I4:AO49 AQ3:AQ49 I50:DI52">
    <cfRule type="containsText" dxfId="97" priority="67" operator="containsText" text="норма, средний, 3 уровень">
      <formula>NOT(ISERROR(SEARCH("норма, средний, 3 уровень",D3)))</formula>
    </cfRule>
  </conditionalFormatting>
  <conditionalFormatting sqref="AQ54:AQ59 G4:H59 D4:F53 AI53:AQ53 D3:AO3 I53:AG53 AH53:AH59 I4:AO49 AQ3:AQ49 I50:DI52">
    <cfRule type="containsText" dxfId="96" priority="60" operator="containsText" text="низкий">
      <formula>NOT(ISERROR(SEARCH("низкий",D3)))</formula>
    </cfRule>
    <cfRule type="containsText" dxfId="95" priority="61" operator="containsText" text="сниженный">
      <formula>NOT(ISERROR(SEARCH("сниженный",D3)))</formula>
    </cfRule>
    <cfRule type="containsText" dxfId="94" priority="62" operator="containsText" text="очень высокий">
      <formula>NOT(ISERROR(SEARCH("очень высокий",D3)))</formula>
    </cfRule>
    <cfRule type="containsText" dxfId="93" priority="63" operator="containsText" text="высокий">
      <formula>NOT(ISERROR(SEARCH("высокий",D3)))</formula>
    </cfRule>
    <cfRule type="containsText" dxfId="92" priority="64" operator="containsText" text="средний">
      <formula>NOT(ISERROR(SEARCH("средний",D3)))</formula>
    </cfRule>
    <cfRule type="containsText" dxfId="91" priority="65" operator="containsText" text="3 уровень">
      <formula>NOT(ISERROR(SEARCH("3 уровень",D3)))</formula>
    </cfRule>
    <cfRule type="containsText" dxfId="90" priority="66" operator="containsText" text="норма">
      <formula>NOT(ISERROR(SEARCH("норма",D3)))</formula>
    </cfRule>
  </conditionalFormatting>
  <conditionalFormatting sqref="G4:H59 D4:F54 AI53:AP54 D3:AO3 AQ53:AQ59 I53:AG54 AH53:AH59 B53:B56 I4:AO49 AQ3:AQ49 I50:DI52">
    <cfRule type="containsText" dxfId="89" priority="59" operator="containsText" text="очень высокий">
      <formula>NOT(ISERROR(SEARCH("очень высокий",B3)))</formula>
    </cfRule>
  </conditionalFormatting>
  <conditionalFormatting sqref="AQ54:AQ59 AI53:AQ53 AF3:AO49 AH53:AH59 AF53:AG53 AQ3:AQ49">
    <cfRule type="containsText" dxfId="88" priority="58" stopIfTrue="1" operator="containsText" text="ниже среднего">
      <formula>NOT(ISERROR(SEARCH("ниже среднего",AF3)))</formula>
    </cfRule>
  </conditionalFormatting>
  <conditionalFormatting sqref="AQ54:AQ59 G4:H59 D4:F53 AI53:AQ53 D3:AO3 I53:AG53 AH53:AH59 I4:AO49 AQ3:AQ49 I50:DI52">
    <cfRule type="containsText" dxfId="87" priority="55" operator="containsText" text="низкий">
      <formula>NOT(ISERROR(SEARCH("низкий",D3)))</formula>
    </cfRule>
    <cfRule type="containsText" dxfId="86" priority="56" operator="containsText" text="норма">
      <formula>NOT(ISERROR(SEARCH("норма",D3)))</formula>
    </cfRule>
    <cfRule type="containsText" dxfId="85" priority="57" operator="containsText" text="низкий">
      <formula>NOT(ISERROR(SEARCH("низкий",D3)))</formula>
    </cfRule>
  </conditionalFormatting>
  <conditionalFormatting sqref="D53:AQ100 T57:DI59 D3:AO49 AQ3:AQ49 D50:DI52">
    <cfRule type="containsText" dxfId="84" priority="52" operator="containsText" text="очень высокий">
      <formula>NOT(ISERROR(SEARCH("очень высокий",D3)))</formula>
    </cfRule>
    <cfRule type="containsText" dxfId="83" priority="53" operator="containsText" text="ниже нормы">
      <formula>NOT(ISERROR(SEARCH("ниже нормы",D3)))</formula>
    </cfRule>
    <cfRule type="containsText" dxfId="82" priority="54" operator="containsText" text="сниженный">
      <formula>NOT(ISERROR(SEARCH("сниженный",D3)))</formula>
    </cfRule>
  </conditionalFormatting>
  <conditionalFormatting sqref="AQ54:AQ59 G4:H59 D4:F53 AI53:AQ53 D3:AO3 I53:AG53 AH53:AH59 I4:AO49 AQ3:AQ49 I50:DI52">
    <cfRule type="containsText" dxfId="81" priority="50" operator="containsText" text="высокий">
      <formula>NOT(ISERROR(SEARCH("высокий",D3)))</formula>
    </cfRule>
    <cfRule type="containsText" dxfId="80" priority="51" operator="containsText" text="низкий">
      <formula>NOT(ISERROR(SEARCH("низкий",D3)))</formula>
    </cfRule>
  </conditionalFormatting>
  <conditionalFormatting sqref="G3:H59 D3:F52 I3:Q52 T3:AD49">
    <cfRule type="containsText" dxfId="79" priority="37" operator="containsText" text="не сформирован">
      <formula>NOT(ISERROR(SEARCH("не сформирован",D3)))</formula>
    </cfRule>
    <cfRule type="containsText" dxfId="78" priority="47" operator="containsText" text="сформирован">
      <formula>NOT(ISERROR(SEARCH("сформирован",D3)))</formula>
    </cfRule>
    <cfRule type="containsText" dxfId="77" priority="48" operator="containsText" text="в стадии формирования">
      <formula>NOT(ISERROR(SEARCH("в стадии формирования",D3)))</formula>
    </cfRule>
    <cfRule type="containsText" dxfId="76" priority="49" operator="containsText" text="не сформирован">
      <formula>NOT(ISERROR(SEARCH("не сформирован",D3)))</formula>
    </cfRule>
  </conditionalFormatting>
  <conditionalFormatting sqref="AF3:AO49 AH53:AH59">
    <cfRule type="containsText" dxfId="75" priority="36" operator="containsText" text="не сформирован">
      <formula>NOT(ISERROR(SEARCH("не сформирован",AF3)))</formula>
    </cfRule>
    <cfRule type="containsText" dxfId="74" priority="44" operator="containsText" text="сформирован">
      <formula>NOT(ISERROR(SEARCH("сформирован",AF3)))</formula>
    </cfRule>
    <cfRule type="containsText" dxfId="73" priority="45" operator="containsText" text="в стадии формирования">
      <formula>NOT(ISERROR(SEARCH("в стадии формирования",AF3)))</formula>
    </cfRule>
    <cfRule type="containsText" dxfId="72" priority="46" operator="containsText" text="не сформирован">
      <formula>NOT(ISERROR(SEARCH("не сформирован",AF3)))</formula>
    </cfRule>
  </conditionalFormatting>
  <conditionalFormatting sqref="AR3:AW49">
    <cfRule type="containsText" dxfId="71" priority="35" operator="containsText" text="не сформирован">
      <formula>NOT(ISERROR(SEARCH("не сформирован",AR3)))</formula>
    </cfRule>
    <cfRule type="containsText" dxfId="70" priority="41" operator="containsText" text="сформирован">
      <formula>NOT(ISERROR(SEARCH("сформирован",AR3)))</formula>
    </cfRule>
    <cfRule type="containsText" dxfId="69" priority="42" operator="containsText" text="в стадии формирования">
      <formula>NOT(ISERROR(SEARCH("в стадии формирования",AR3)))</formula>
    </cfRule>
    <cfRule type="containsText" dxfId="68" priority="43" operator="containsText" text="не сформирован">
      <formula>NOT(ISERROR(SEARCH("не сформирован",AR3)))</formula>
    </cfRule>
  </conditionalFormatting>
  <conditionalFormatting sqref="AX3:AX49">
    <cfRule type="containsText" dxfId="67" priority="34" operator="containsText" text="не сформирован">
      <formula>NOT(ISERROR(SEARCH("не сформирован",AX3)))</formula>
    </cfRule>
    <cfRule type="containsText" dxfId="66" priority="38" operator="containsText" text="сформирован">
      <formula>NOT(ISERROR(SEARCH("сформирован",AX3)))</formula>
    </cfRule>
    <cfRule type="containsText" dxfId="65" priority="39" operator="containsText" text="в стадии формирования">
      <formula>NOT(ISERROR(SEARCH("в стадии формирования",AX3)))</formula>
    </cfRule>
    <cfRule type="containsText" dxfId="64" priority="40" operator="containsText" text="не сформирован">
      <formula>NOT(ISERROR(SEARCH("не сформирован",AX3)))</formula>
    </cfRule>
  </conditionalFormatting>
  <conditionalFormatting sqref="S3:S52 T50:DI52">
    <cfRule type="cellIs" dxfId="63" priority="31" operator="equal">
      <formula>"в стадии формирования"</formula>
    </cfRule>
    <cfRule type="cellIs" dxfId="62" priority="32" operator="equal">
      <formula>"сформирован"</formula>
    </cfRule>
    <cfRule type="cellIs" dxfId="61" priority="33" operator="equal">
      <formula>"не сформирован"</formula>
    </cfRule>
  </conditionalFormatting>
  <conditionalFormatting sqref="AE3:AE49">
    <cfRule type="cellIs" dxfId="60" priority="28" operator="equal">
      <formula>"в стадии формирования"</formula>
    </cfRule>
    <cfRule type="cellIs" dxfId="59" priority="29" operator="equal">
      <formula>"сформирован"</formula>
    </cfRule>
    <cfRule type="cellIs" dxfId="58" priority="30" operator="equal">
      <formula>"не сформирован"</formula>
    </cfRule>
  </conditionalFormatting>
  <conditionalFormatting sqref="AQ3:AQ49">
    <cfRule type="cellIs" dxfId="57" priority="25" operator="equal">
      <formula>"сформирован"</formula>
    </cfRule>
    <cfRule type="cellIs" dxfId="56" priority="26" operator="equal">
      <formula>"в стадии формирования"</formula>
    </cfRule>
    <cfRule type="cellIs" dxfId="55" priority="27" operator="equal">
      <formula>"не сформирован"</formula>
    </cfRule>
  </conditionalFormatting>
  <conditionalFormatting sqref="AY3:AY49">
    <cfRule type="cellIs" dxfId="54" priority="22" operator="equal">
      <formula>"в стадии формирования"</formula>
    </cfRule>
    <cfRule type="cellIs" dxfId="53" priority="23" operator="equal">
      <formula>"сформирован"</formula>
    </cfRule>
    <cfRule type="cellIs" dxfId="52" priority="24" operator="equal">
      <formula>"не сформирован"</formula>
    </cfRule>
  </conditionalFormatting>
  <conditionalFormatting sqref="BA53:BA59 BA3:BA49">
    <cfRule type="cellIs" dxfId="51" priority="19" operator="equal">
      <formula>"сформирован"</formula>
    </cfRule>
    <cfRule type="cellIs" dxfId="50" priority="20" operator="equal">
      <formula>"в стадии формирования"</formula>
    </cfRule>
    <cfRule type="cellIs" dxfId="49" priority="21" operator="equal">
      <formula>"не сформирован"</formula>
    </cfRule>
  </conditionalFormatting>
  <conditionalFormatting sqref="BB3:BN49">
    <cfRule type="cellIs" dxfId="48" priority="16" operator="equal">
      <formula>"сформирован"</formula>
    </cfRule>
    <cfRule type="cellIs" dxfId="47" priority="17" operator="equal">
      <formula>"в стадии формирования"</formula>
    </cfRule>
    <cfRule type="cellIs" dxfId="46" priority="18" operator="equal">
      <formula>"не сформирован"</formula>
    </cfRule>
  </conditionalFormatting>
  <conditionalFormatting sqref="BP53:BP59 BP3:BP49">
    <cfRule type="cellIs" dxfId="45" priority="13" operator="equal">
      <formula>"сформирован"</formula>
    </cfRule>
    <cfRule type="cellIs" dxfId="44" priority="14" operator="equal">
      <formula>"в стадии формирования"</formula>
    </cfRule>
    <cfRule type="cellIs" dxfId="43" priority="15" operator="equal">
      <formula>"не сформирован"</formula>
    </cfRule>
  </conditionalFormatting>
  <conditionalFormatting sqref="CF53:CF59 CF3:CF49">
    <cfRule type="cellIs" dxfId="42" priority="10" operator="equal">
      <formula>"в стадии формирования"</formula>
    </cfRule>
    <cfRule type="cellIs" dxfId="41" priority="11" operator="equal">
      <formula>"сформирован"</formula>
    </cfRule>
    <cfRule type="cellIs" dxfId="40" priority="12" operator="equal">
      <formula>"не сформирован"</formula>
    </cfRule>
  </conditionalFormatting>
  <conditionalFormatting sqref="BQ3:CD49 BQ53:CD59">
    <cfRule type="cellIs" dxfId="39" priority="7" operator="equal">
      <formula>"сформирован"</formula>
    </cfRule>
    <cfRule type="cellIs" dxfId="38" priority="8" operator="equal">
      <formula>"в стадии формирования"</formula>
    </cfRule>
    <cfRule type="cellIs" dxfId="37" priority="9" operator="equal">
      <formula>"не сформирован"</formula>
    </cfRule>
  </conditionalFormatting>
  <conditionalFormatting sqref="CG3:DG49 CT53:CT59 CK53:CN59 CJ53:CJ60">
    <cfRule type="cellIs" dxfId="36" priority="4" operator="equal">
      <formula>"в стадии формирования"</formula>
    </cfRule>
    <cfRule type="cellIs" dxfId="35" priority="5" operator="equal">
      <formula>"сформирован"</formula>
    </cfRule>
    <cfRule type="cellIs" dxfId="34" priority="6" operator="equal">
      <formula>"не сформирован"</formula>
    </cfRule>
  </conditionalFormatting>
  <conditionalFormatting sqref="DI53:DI59 DI3:DI49">
    <cfRule type="cellIs" dxfId="33" priority="1" operator="equal">
      <formula>"в стадии формирования"</formula>
    </cfRule>
    <cfRule type="cellIs" dxfId="32" priority="2" operator="equal">
      <formula>"сформирован"</formula>
    </cfRule>
    <cfRule type="cellIs" dxfId="31" priority="3"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2"/>
  <sheetViews>
    <sheetView view="pageBreakPreview" zoomScale="80" zoomScaleSheetLayoutView="80" workbookViewId="0">
      <selection activeCell="H3" sqref="H3"/>
    </sheetView>
  </sheetViews>
  <sheetFormatPr defaultColWidth="9.140625" defaultRowHeight="15"/>
  <cols>
    <col min="1" max="1" width="8.5703125" style="81" customWidth="1"/>
    <col min="2" max="2" width="44.140625" style="81" customWidth="1"/>
    <col min="3" max="3" width="7.42578125" style="81" customWidth="1"/>
    <col min="4" max="4" width="15.140625" style="81" hidden="1" customWidth="1"/>
    <col min="5" max="5" width="29.42578125" style="81" customWidth="1"/>
    <col min="6" max="6" width="4.85546875" style="81" customWidth="1"/>
    <col min="7" max="7" width="5.28515625"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18" customHeight="1">
      <c r="A1" s="441"/>
      <c r="B1" s="441"/>
      <c r="C1" s="441"/>
      <c r="D1" s="441"/>
      <c r="E1" s="441"/>
      <c r="F1" s="441"/>
      <c r="G1" s="441"/>
      <c r="H1" s="441"/>
      <c r="I1" s="118"/>
      <c r="J1" s="119"/>
    </row>
    <row r="2" spans="1:21" ht="23.25" customHeight="1">
      <c r="A2" s="118"/>
      <c r="B2" s="497" t="s">
        <v>155</v>
      </c>
      <c r="C2" s="497"/>
      <c r="D2" s="497"/>
      <c r="E2" s="497"/>
      <c r="F2" s="497"/>
      <c r="G2" s="120"/>
      <c r="H2" s="129">
        <v>1</v>
      </c>
      <c r="I2" s="122"/>
      <c r="J2" s="119"/>
      <c r="P2" s="337"/>
      <c r="Q2" s="337"/>
      <c r="R2" s="337"/>
      <c r="S2" s="337"/>
      <c r="T2" s="337"/>
      <c r="U2" s="337"/>
    </row>
    <row r="3" spans="1:21" ht="24.75" customHeight="1">
      <c r="A3" s="444">
        <f>INDEX(список!B2:B36,H2,1)</f>
        <v>0</v>
      </c>
      <c r="B3" s="444"/>
      <c r="C3" s="444"/>
      <c r="D3" s="444"/>
      <c r="E3" s="444"/>
      <c r="F3" s="444"/>
      <c r="G3" s="444"/>
      <c r="H3" s="121"/>
      <c r="I3" s="122"/>
      <c r="J3" s="119"/>
      <c r="P3" s="116"/>
      <c r="Q3" s="116"/>
      <c r="R3" s="116"/>
      <c r="S3" s="116"/>
      <c r="T3" s="116"/>
      <c r="U3" s="116"/>
    </row>
    <row r="4" spans="1:21" ht="18.75">
      <c r="A4" s="321"/>
      <c r="B4" s="321"/>
      <c r="C4" s="436" t="str">
        <f>INDEX(список!D2:D34,H2)</f>
        <v>средняя группа</v>
      </c>
      <c r="D4" s="436"/>
      <c r="E4" s="436"/>
      <c r="F4" s="321"/>
      <c r="G4" s="321"/>
      <c r="H4" s="123"/>
      <c r="I4" s="124"/>
      <c r="J4" s="119"/>
      <c r="P4" s="20"/>
      <c r="Q4" s="20"/>
      <c r="R4" s="20"/>
      <c r="S4" s="20"/>
      <c r="T4" s="21"/>
      <c r="U4" s="21"/>
    </row>
    <row r="5" spans="1:21" s="183" customFormat="1" ht="38.25" customHeight="1">
      <c r="A5" s="126"/>
      <c r="B5" s="439">
        <f>список!C2</f>
        <v>0</v>
      </c>
      <c r="C5" s="439"/>
      <c r="D5" s="439"/>
      <c r="E5" s="439"/>
      <c r="F5" s="125"/>
      <c r="G5" s="126"/>
      <c r="H5" s="126"/>
      <c r="I5" s="124"/>
      <c r="J5" s="182"/>
      <c r="P5" s="184"/>
      <c r="Q5" s="185"/>
      <c r="R5" s="184"/>
      <c r="S5" s="185"/>
      <c r="T5" s="185"/>
      <c r="U5" s="185"/>
    </row>
    <row r="6" spans="1:21" s="118" customFormat="1" ht="86.25" customHeight="1">
      <c r="A6" s="429" t="s">
        <v>236</v>
      </c>
      <c r="B6" s="429"/>
      <c r="C6" s="429"/>
      <c r="D6" s="313" t="str">
        <f>INDEX('Социально-коммуникативное разви'!Q5:Q37,H2,1)</f>
        <v/>
      </c>
      <c r="E6" s="191" t="str">
        <f>INDEX('целевые ориентиры_сводная'!S3:S37,H2,1)</f>
        <v/>
      </c>
      <c r="F6" s="461"/>
      <c r="G6" s="461"/>
      <c r="H6" s="461"/>
      <c r="I6" s="461"/>
      <c r="M6" s="78"/>
      <c r="N6" s="188"/>
      <c r="O6" s="188"/>
      <c r="P6" s="78"/>
      <c r="Q6" s="78"/>
      <c r="R6" s="78"/>
    </row>
    <row r="7" spans="1:21" s="118" customFormat="1" ht="123.75" customHeight="1">
      <c r="A7" s="429" t="s">
        <v>238</v>
      </c>
      <c r="B7" s="429"/>
      <c r="C7" s="429"/>
      <c r="D7" s="314" t="str">
        <f>INDEX('Социально-коммуникативное разви'!V5:V37,H2,1)</f>
        <v/>
      </c>
      <c r="E7" s="191" t="str">
        <f>INDEX('целевые ориентиры_сводная'!AE3:AE37,H2,1)</f>
        <v/>
      </c>
      <c r="F7" s="461"/>
      <c r="G7" s="461"/>
      <c r="H7" s="461"/>
      <c r="I7" s="461"/>
      <c r="M7" s="188"/>
      <c r="N7" s="188"/>
      <c r="O7" s="188"/>
      <c r="P7" s="78"/>
      <c r="Q7" s="78"/>
      <c r="R7" s="78"/>
    </row>
    <row r="8" spans="1:21" s="118" customFormat="1" ht="78" customHeight="1">
      <c r="A8" s="429" t="s">
        <v>239</v>
      </c>
      <c r="B8" s="429"/>
      <c r="C8" s="429"/>
      <c r="D8" s="313" t="str">
        <f>INDEX('Социально-коммуникативное разви'!AF5:AF37,H2,1)</f>
        <v/>
      </c>
      <c r="E8" s="191" t="str">
        <f>INDEX('целевые ориентиры_сводная'!AQ3:AQ37,H2,1)</f>
        <v/>
      </c>
      <c r="F8" s="461"/>
      <c r="G8" s="461"/>
      <c r="H8" s="461"/>
      <c r="I8" s="461"/>
      <c r="M8" s="188"/>
      <c r="N8" s="188"/>
      <c r="O8" s="188"/>
      <c r="P8" s="78"/>
      <c r="Q8" s="78"/>
      <c r="R8" s="78"/>
    </row>
    <row r="9" spans="1:21" s="118" customFormat="1" ht="91.5" customHeight="1">
      <c r="A9" s="496" t="s">
        <v>241</v>
      </c>
      <c r="B9" s="496"/>
      <c r="C9" s="496"/>
      <c r="D9" s="313" t="str">
        <f>INDEX('Познавательное развитие'!G5:G37,H2,1)</f>
        <v/>
      </c>
      <c r="E9" s="191" t="str">
        <f>INDEX('целевые ориентиры_сводная'!BA3:BA37,H2,1)</f>
        <v/>
      </c>
      <c r="F9" s="467"/>
      <c r="G9" s="467"/>
      <c r="H9" s="467"/>
      <c r="I9" s="467"/>
    </row>
    <row r="10" spans="1:21" s="118" customFormat="1" ht="52.5" customHeight="1">
      <c r="A10" s="429" t="s">
        <v>242</v>
      </c>
      <c r="B10" s="429"/>
      <c r="C10" s="429"/>
      <c r="D10" s="313" t="str">
        <f>INDEX('Познавательное развитие'!L5:L37,H2,1)</f>
        <v/>
      </c>
      <c r="E10" s="191" t="str">
        <f>INDEX('целевые ориентиры_сводная'!BP3:BP37,H2,1)</f>
        <v/>
      </c>
      <c r="F10" s="467"/>
      <c r="G10" s="467"/>
      <c r="H10" s="467"/>
      <c r="I10" s="467"/>
    </row>
    <row r="11" spans="1:21" s="118" customFormat="1" ht="76.5" customHeight="1">
      <c r="A11" s="429" t="s">
        <v>243</v>
      </c>
      <c r="B11" s="429"/>
      <c r="C11" s="429"/>
      <c r="D11" s="313" t="str">
        <f>INDEX('Познавательное развитие'!Q5:Q37,H2,1)</f>
        <v/>
      </c>
      <c r="E11" s="191" t="str">
        <f>INDEX('целевые ориентиры_сводная'!CF3:CF37,H2,1)</f>
        <v/>
      </c>
      <c r="F11" s="467"/>
      <c r="G11" s="467"/>
      <c r="H11" s="467"/>
      <c r="I11" s="467"/>
    </row>
    <row r="12" spans="1:21" s="118" customFormat="1" ht="172.5" customHeight="1">
      <c r="A12" s="496" t="s">
        <v>244</v>
      </c>
      <c r="B12" s="496"/>
      <c r="C12" s="496"/>
      <c r="D12" s="314" t="str">
        <f>INDEX('Познавательное развитие'!W5:W37,H2,1)</f>
        <v/>
      </c>
      <c r="E12" s="191" t="str">
        <f>INDEX('целевые ориентиры_сводная'!DI3:DI37,H2,1)</f>
        <v/>
      </c>
      <c r="F12" s="467"/>
      <c r="G12" s="467"/>
      <c r="H12" s="467"/>
      <c r="I12" s="467"/>
    </row>
    <row r="13" spans="1:21" s="118" customFormat="1" ht="15.75">
      <c r="A13" s="455"/>
      <c r="B13" s="455"/>
      <c r="C13" s="79"/>
      <c r="D13" s="79"/>
      <c r="E13" s="77"/>
      <c r="F13" s="80"/>
      <c r="G13" s="80"/>
      <c r="H13" s="80"/>
      <c r="I13" s="190"/>
    </row>
    <row r="14" spans="1:21" s="118" customFormat="1" ht="15.75">
      <c r="A14" s="455"/>
      <c r="B14" s="455"/>
      <c r="C14" s="79"/>
      <c r="D14" s="79"/>
      <c r="E14" s="80"/>
      <c r="F14" s="80"/>
      <c r="G14" s="80"/>
      <c r="H14" s="80"/>
      <c r="I14" s="80"/>
    </row>
    <row r="15" spans="1:21" s="118" customFormat="1" ht="15.75">
      <c r="A15" s="455"/>
      <c r="B15" s="455"/>
      <c r="C15" s="79"/>
      <c r="D15" s="79"/>
      <c r="E15" s="80"/>
      <c r="F15" s="80"/>
      <c r="G15" s="80"/>
      <c r="H15" s="80"/>
      <c r="I15" s="80"/>
    </row>
    <row r="16" spans="1:21" s="118" customFormat="1" ht="15.75">
      <c r="A16" s="456"/>
      <c r="B16" s="456"/>
      <c r="C16" s="79"/>
      <c r="D16" s="80"/>
      <c r="E16" s="80"/>
      <c r="F16" s="178"/>
      <c r="G16" s="178"/>
      <c r="H16" s="80"/>
      <c r="I16" s="80"/>
    </row>
    <row r="17" spans="1:9" s="118" customFormat="1" ht="15.75">
      <c r="A17" s="452"/>
      <c r="B17" s="452"/>
      <c r="C17" s="79"/>
      <c r="D17" s="178"/>
      <c r="E17" s="178"/>
      <c r="F17" s="179"/>
      <c r="G17" s="179"/>
      <c r="H17" s="80"/>
      <c r="I17" s="80"/>
    </row>
    <row r="18" spans="1:9" s="118" customFormat="1" ht="15.75">
      <c r="A18" s="452"/>
      <c r="B18" s="452"/>
      <c r="C18" s="79"/>
      <c r="D18" s="78"/>
      <c r="E18" s="179"/>
      <c r="F18" s="78"/>
      <c r="G18" s="78"/>
      <c r="H18" s="80"/>
      <c r="I18" s="80"/>
    </row>
    <row r="19" spans="1:9" s="118" customFormat="1" ht="15.75">
      <c r="A19" s="452"/>
      <c r="B19" s="452"/>
      <c r="C19" s="80"/>
      <c r="D19" s="78"/>
      <c r="E19" s="78"/>
      <c r="F19" s="78"/>
      <c r="G19" s="78"/>
      <c r="H19" s="80"/>
      <c r="I19" s="80"/>
    </row>
    <row r="20" spans="1:9" s="118" customFormat="1" ht="15.75">
      <c r="A20" s="452"/>
      <c r="B20" s="452"/>
      <c r="C20" s="452"/>
      <c r="D20" s="78"/>
      <c r="E20" s="78"/>
      <c r="F20" s="78"/>
      <c r="G20" s="78"/>
      <c r="H20" s="80"/>
      <c r="I20" s="80"/>
    </row>
    <row r="21" spans="1:9" s="118" customFormat="1" ht="15.75">
      <c r="A21" s="466"/>
      <c r="B21" s="466"/>
      <c r="C21" s="78"/>
      <c r="D21" s="78"/>
      <c r="E21" s="78"/>
      <c r="F21" s="78"/>
      <c r="G21" s="78"/>
      <c r="H21" s="80"/>
      <c r="I21" s="80"/>
    </row>
    <row r="22" spans="1:9" s="118" customFormat="1" ht="15.75">
      <c r="A22" s="78"/>
      <c r="B22" s="78"/>
      <c r="C22" s="78"/>
      <c r="D22" s="78"/>
      <c r="E22" s="78"/>
      <c r="F22" s="78"/>
      <c r="G22" s="78"/>
      <c r="H22" s="80"/>
      <c r="I22" s="80"/>
    </row>
    <row r="23" spans="1:9" s="118" customFormat="1" ht="15.75">
      <c r="A23" s="78"/>
      <c r="B23" s="78"/>
      <c r="C23" s="78"/>
      <c r="D23" s="78"/>
      <c r="E23" s="78"/>
      <c r="F23" s="80"/>
      <c r="G23" s="80"/>
      <c r="H23" s="80"/>
      <c r="I23" s="80"/>
    </row>
    <row r="24" spans="1:9" s="118" customFormat="1" ht="15.75">
      <c r="A24" s="78"/>
      <c r="B24" s="78"/>
      <c r="C24" s="78"/>
      <c r="D24" s="78"/>
      <c r="E24" s="80"/>
      <c r="F24" s="80"/>
      <c r="G24" s="80"/>
      <c r="H24" s="80"/>
      <c r="I24" s="80"/>
    </row>
    <row r="25" spans="1:9" s="118" customFormat="1" ht="15.75">
      <c r="A25" s="78"/>
      <c r="B25" s="78"/>
      <c r="C25" s="78"/>
      <c r="D25" s="180"/>
      <c r="E25" s="80"/>
      <c r="F25" s="80"/>
      <c r="G25" s="80"/>
      <c r="H25" s="80"/>
      <c r="I25" s="80"/>
    </row>
    <row r="26" spans="1:9" s="118" customFormat="1" ht="15.75">
      <c r="A26" s="78"/>
      <c r="B26" s="78"/>
      <c r="C26" s="78"/>
      <c r="D26" s="179"/>
      <c r="E26" s="80"/>
      <c r="F26" s="80"/>
      <c r="G26" s="80"/>
      <c r="H26" s="80"/>
      <c r="I26" s="80"/>
    </row>
    <row r="27" spans="1:9" s="118" customFormat="1" ht="15.75">
      <c r="A27" s="78"/>
      <c r="B27" s="78"/>
      <c r="C27" s="78"/>
      <c r="D27" s="78"/>
      <c r="E27" s="80"/>
      <c r="F27" s="80"/>
      <c r="G27" s="80"/>
      <c r="H27" s="80"/>
      <c r="I27" s="80"/>
    </row>
    <row r="28" spans="1:9" s="118" customFormat="1" ht="15.75">
      <c r="A28" s="446"/>
      <c r="B28" s="446"/>
      <c r="C28" s="446"/>
      <c r="D28" s="78"/>
    </row>
    <row r="29" spans="1:9" s="118" customFormat="1" ht="15.75">
      <c r="A29" s="179"/>
      <c r="B29" s="179"/>
      <c r="C29" s="179"/>
      <c r="D29" s="78"/>
    </row>
    <row r="30" spans="1:9" s="118" customFormat="1" ht="15.75">
      <c r="A30" s="78"/>
      <c r="B30" s="78"/>
      <c r="C30" s="78"/>
      <c r="D30" s="78"/>
    </row>
    <row r="31" spans="1:9" s="118" customFormat="1" ht="15.75">
      <c r="A31" s="78"/>
      <c r="B31" s="78"/>
      <c r="C31" s="78"/>
      <c r="D31" s="78"/>
    </row>
    <row r="32" spans="1:9" s="118" customFormat="1" ht="15.75">
      <c r="A32" s="78"/>
      <c r="B32" s="78"/>
      <c r="C32" s="78"/>
      <c r="D32" s="181"/>
    </row>
    <row r="33" spans="1:6" s="118" customFormat="1" ht="15.75">
      <c r="A33" s="78"/>
      <c r="B33" s="78"/>
      <c r="C33" s="78"/>
      <c r="D33" s="179"/>
    </row>
    <row r="34" spans="1:6" s="118" customFormat="1" ht="15.75">
      <c r="A34" s="78"/>
      <c r="B34" s="78"/>
      <c r="C34" s="78"/>
      <c r="D34" s="188"/>
    </row>
    <row r="35" spans="1:6" s="118" customFormat="1" ht="15.75">
      <c r="A35" s="441"/>
      <c r="B35" s="441"/>
      <c r="C35" s="441"/>
      <c r="D35" s="188"/>
    </row>
    <row r="36" spans="1:6" s="118" customFormat="1" ht="15.75">
      <c r="A36" s="179"/>
      <c r="B36" s="179"/>
      <c r="C36" s="179"/>
      <c r="D36" s="188"/>
      <c r="F36" s="188"/>
    </row>
    <row r="37" spans="1:6" s="118" customFormat="1" ht="15.75">
      <c r="A37" s="188"/>
      <c r="B37" s="188"/>
      <c r="C37" s="188"/>
      <c r="D37" s="78"/>
      <c r="E37" s="188"/>
      <c r="F37" s="188"/>
    </row>
    <row r="38" spans="1:6" s="118" customFormat="1" ht="15.75">
      <c r="A38" s="188"/>
      <c r="B38" s="78"/>
      <c r="C38" s="188"/>
      <c r="D38" s="188"/>
      <c r="E38" s="188"/>
      <c r="F38" s="188"/>
    </row>
    <row r="39" spans="1:6" s="118" customFormat="1" ht="15.75">
      <c r="A39" s="188"/>
      <c r="B39" s="188"/>
      <c r="C39" s="188"/>
      <c r="D39" s="188"/>
      <c r="E39" s="188"/>
      <c r="F39" s="181"/>
    </row>
    <row r="40" spans="1:6" s="84" customFormat="1" ht="15.75">
      <c r="C40" s="127"/>
      <c r="D40" s="177"/>
      <c r="E40" s="177"/>
      <c r="F40" s="127"/>
    </row>
    <row r="41" spans="1:6" ht="15.75">
      <c r="C41" s="22"/>
      <c r="D41" s="20"/>
      <c r="E41" s="21"/>
    </row>
    <row r="42" spans="1:6" ht="15.75">
      <c r="C42" s="22"/>
      <c r="D42" s="21"/>
    </row>
    <row r="43" spans="1:6" ht="15.75">
      <c r="C43" s="116"/>
      <c r="D43" s="21"/>
    </row>
    <row r="44" spans="1:6" ht="15.75">
      <c r="C44" s="20"/>
      <c r="D44" s="21"/>
    </row>
    <row r="45" spans="1:6" ht="15.75">
      <c r="A45" s="21"/>
      <c r="B45" s="21"/>
      <c r="C45" s="21"/>
      <c r="D45" s="21"/>
    </row>
    <row r="46" spans="1:6" ht="15.75">
      <c r="A46" s="21"/>
      <c r="B46" s="21"/>
      <c r="C46" s="21"/>
      <c r="D46" s="21"/>
    </row>
    <row r="47" spans="1:6" ht="15.75">
      <c r="A47" s="21"/>
      <c r="B47" s="21"/>
      <c r="C47" s="21"/>
      <c r="D47" s="21"/>
    </row>
    <row r="48" spans="1:6" ht="15.75">
      <c r="A48" s="21"/>
      <c r="B48" s="21"/>
      <c r="C48" s="21"/>
      <c r="D48" s="116"/>
    </row>
    <row r="49" spans="1:3" ht="15.75">
      <c r="A49" s="21"/>
      <c r="B49" s="21"/>
      <c r="C49" s="21"/>
    </row>
    <row r="50" spans="1:3" ht="15.75">
      <c r="A50" s="21"/>
      <c r="B50" s="21"/>
      <c r="C50" s="21"/>
    </row>
    <row r="51" spans="1:3">
      <c r="A51" s="337"/>
      <c r="B51" s="337"/>
      <c r="C51" s="337"/>
    </row>
    <row r="52" spans="1:3">
      <c r="A52" s="128"/>
      <c r="B52" s="128"/>
    </row>
  </sheetData>
  <sheetProtection password="CC6F" sheet="1" objects="1" scenarios="1" selectLockedCells="1"/>
  <mergeCells count="28">
    <mergeCell ref="F9:I12"/>
    <mergeCell ref="A9:C9"/>
    <mergeCell ref="A7:C7"/>
    <mergeCell ref="A12:C12"/>
    <mergeCell ref="S2:U2"/>
    <mergeCell ref="P2:R2"/>
    <mergeCell ref="A8:C8"/>
    <mergeCell ref="B2:F2"/>
    <mergeCell ref="B5:E5"/>
    <mergeCell ref="A3:G3"/>
    <mergeCell ref="F6:I8"/>
    <mergeCell ref="C4:E4"/>
    <mergeCell ref="A1:H1"/>
    <mergeCell ref="A6:C6"/>
    <mergeCell ref="A51:C51"/>
    <mergeCell ref="A20:C20"/>
    <mergeCell ref="A15:B15"/>
    <mergeCell ref="A16:B16"/>
    <mergeCell ref="A17:B17"/>
    <mergeCell ref="A19:B19"/>
    <mergeCell ref="A21:B21"/>
    <mergeCell ref="A13:B13"/>
    <mergeCell ref="A14:B14"/>
    <mergeCell ref="A35:C35"/>
    <mergeCell ref="A28:C28"/>
    <mergeCell ref="A18:B18"/>
    <mergeCell ref="A10:C10"/>
    <mergeCell ref="A11:C11"/>
  </mergeCells>
  <phoneticPr fontId="0" type="noConversion"/>
  <conditionalFormatting sqref="E9:E12">
    <cfRule type="containsText" dxfId="30" priority="22" operator="containsText" text="сниженный">
      <formula>NOT(ISERROR(SEARCH("сниженный",E9)))</formula>
    </cfRule>
    <cfRule type="containsText" dxfId="29" priority="23" operator="containsText" text="высокий">
      <formula>NOT(ISERROR(SEARCH("высокий",E9)))</formula>
    </cfRule>
    <cfRule type="containsText" dxfId="28" priority="24" operator="containsText" text="норма">
      <formula>NOT(ISERROR(SEARCH("норма",E9)))</formula>
    </cfRule>
    <cfRule type="containsText" dxfId="27" priority="25" operator="containsText" text="низкий">
      <formula>NOT(ISERROR(SEARCH("низкий",E9)))</formula>
    </cfRule>
    <cfRule type="containsText" dxfId="26" priority="29" stopIfTrue="1" operator="containsText" text="ниже среднего">
      <formula>NOT(ISERROR(SEARCH("ниже среднего",E9)))</formula>
    </cfRule>
    <cfRule type="containsText" dxfId="25" priority="103" operator="containsText" text="низкий">
      <formula>NOT(ISERROR(SEARCH("низкий",E9)))</formula>
    </cfRule>
    <cfRule type="containsText" dxfId="24" priority="104" operator="containsText" text="норма">
      <formula>NOT(ISERROR(SEARCH("норма",E9)))</formula>
    </cfRule>
    <cfRule type="containsText" dxfId="23" priority="105" operator="containsText" text="высокий">
      <formula>NOT(ISERROR(SEARCH("высокий",E9)))</formula>
    </cfRule>
    <cfRule type="containsText" dxfId="22" priority="106" operator="containsText" text="норма">
      <formula>NOT(ISERROR(SEARCH("норма",E9)))</formula>
    </cfRule>
  </conditionalFormatting>
  <conditionalFormatting sqref="E9:E12">
    <cfRule type="containsText" dxfId="21" priority="78" operator="containsText" text="низкий">
      <formula>NOT(ISERROR(SEARCH("низкий",E9)))</formula>
    </cfRule>
    <cfRule type="containsText" dxfId="20" priority="79" operator="containsText" text="низкий">
      <formula>NOT(ISERROR(SEARCH("низкий",E9)))</formula>
    </cfRule>
    <cfRule type="containsText" dxfId="19" priority="80" operator="containsText" text="норма">
      <formula>NOT(ISERROR(SEARCH("норма",E9)))</formula>
    </cfRule>
    <cfRule type="containsText" dxfId="18" priority="81" operator="containsText" text="высокий">
      <formula>NOT(ISERROR(SEARCH("высокий",E9)))</formula>
    </cfRule>
  </conditionalFormatting>
  <conditionalFormatting sqref="A6:A8 D6:E12 A10:A11">
    <cfRule type="containsText" dxfId="17" priority="41" stopIfTrue="1" operator="containsText" text="низкий">
      <formula>NOT(ISERROR(SEARCH("низкий",A6)))</formula>
    </cfRule>
    <cfRule type="containsText" dxfId="16" priority="42" stopIfTrue="1" operator="containsText" text="средний">
      <formula>NOT(ISERROR(SEARCH("средний",A6)))</formula>
    </cfRule>
    <cfRule type="containsText" dxfId="15" priority="43" stopIfTrue="1" operator="containsText" text="высокий">
      <formula>NOT(ISERROR(SEARCH("высокий",A6)))</formula>
    </cfRule>
  </conditionalFormatting>
  <conditionalFormatting sqref="E6:E8">
    <cfRule type="containsText" dxfId="14" priority="26" operator="containsText" text="высокий">
      <formula>NOT(ISERROR(SEARCH("высокий",E6)))</formula>
    </cfRule>
    <cfRule type="containsText" dxfId="13" priority="27" operator="containsText" text="норма">
      <formula>NOT(ISERROR(SEARCH("норма",E6)))</formula>
    </cfRule>
    <cfRule type="containsText" dxfId="12" priority="28" operator="containsText" text="низкий">
      <formula>NOT(ISERROR(SEARCH("низкий",E6)))</formula>
    </cfRule>
    <cfRule type="containsText" dxfId="11" priority="34" stopIfTrue="1" operator="containsText" text="норма">
      <formula>NOT(ISERROR(SEARCH("норма",E6)))</formula>
    </cfRule>
    <cfRule type="containsText" dxfId="10" priority="39" stopIfTrue="1" operator="containsText" text="низкий">
      <formula>NOT(ISERROR(SEARCH("низкий",E6)))</formula>
    </cfRule>
    <cfRule type="containsText" dxfId="9" priority="40" stopIfTrue="1" operator="containsText" text="норма">
      <formula>NOT(ISERROR(SEARCH("норма",E6)))</formula>
    </cfRule>
  </conditionalFormatting>
  <conditionalFormatting sqref="E6:E12">
    <cfRule type="containsText" dxfId="8" priority="1" operator="containsText" text="не сформирован">
      <formula>NOT(ISERROR(SEARCH("не сформирован",E6)))</formula>
    </cfRule>
    <cfRule type="containsText" dxfId="7" priority="2" operator="containsText" text="в стадии формирования">
      <formula>NOT(ISERROR(SEARCH("в стадии формирования",E6)))</formula>
    </cfRule>
    <cfRule type="containsText" dxfId="6" priority="3" operator="containsText" text="сформирован">
      <formula>NOT(ISERROR(SEARCH("сформирован",E6)))</formula>
    </cfRule>
    <cfRule type="containsText" dxfId="5" priority="4" operator="containsText" text="не сформирован">
      <formula>NOT(ISERROR(SEARCH("не сформирован",E6)))</formula>
    </cfRule>
    <cfRule type="containsText" dxfId="4" priority="5" operator="containsText" text="в стадии формирования">
      <formula>NOT(ISERROR(SEARCH("в стадии формирования",E6)))</formula>
    </cfRule>
    <cfRule type="containsText" dxfId="3" priority="6" operator="containsText" text="сформирован">
      <formula>NOT(ISERROR(SEARCH("сформирован",E6)))</formula>
    </cfRule>
    <cfRule type="containsText" dxfId="2" priority="7" operator="containsText" text="сформирован">
      <formula>NOT(ISERROR(SEARCH("сформирован",E6)))</formula>
    </cfRule>
    <cfRule type="containsText" dxfId="1" priority="8" operator="containsText" text="в стадии формирования">
      <formula>NOT(ISERROR(SEARCH("в стадии формирования",E6)))</formula>
    </cfRule>
    <cfRule type="containsText" dxfId="0" priority="9"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501" t="s">
        <v>12</v>
      </c>
      <c r="B1" s="501"/>
      <c r="C1" s="501"/>
      <c r="D1" s="501" t="s">
        <v>68</v>
      </c>
      <c r="E1" s="501"/>
      <c r="F1" s="501"/>
      <c r="G1" s="501" t="s">
        <v>67</v>
      </c>
      <c r="H1" s="501"/>
      <c r="I1" s="501"/>
      <c r="J1" s="501" t="s">
        <v>87</v>
      </c>
      <c r="K1" s="501"/>
      <c r="L1" s="501"/>
      <c r="M1" s="498" t="s">
        <v>107</v>
      </c>
      <c r="N1" s="499"/>
      <c r="O1" s="500"/>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H40"/>
  <sheetViews>
    <sheetView topLeftCell="A5" zoomScale="70" zoomScaleNormal="70" workbookViewId="0">
      <selection activeCell="D5" sqref="D5:F37"/>
    </sheetView>
  </sheetViews>
  <sheetFormatPr defaultColWidth="9.140625" defaultRowHeight="15"/>
  <cols>
    <col min="1" max="1" width="9.140625" style="81"/>
    <col min="2" max="2" width="22.5703125" style="81" customWidth="1"/>
    <col min="3" max="16384" width="9.140625" style="81"/>
  </cols>
  <sheetData>
    <row r="1" spans="1:34">
      <c r="A1" s="337" t="s">
        <v>125</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7"/>
      <c r="AE1" s="337"/>
      <c r="AF1" s="337"/>
      <c r="AG1" s="337"/>
    </row>
    <row r="2" spans="1:34" ht="23.25" customHeight="1">
      <c r="A2" s="342" t="s">
        <v>130</v>
      </c>
      <c r="B2" s="343"/>
      <c r="C2" s="343"/>
      <c r="D2" s="343"/>
      <c r="E2" s="343"/>
      <c r="F2" s="343"/>
      <c r="G2" s="343"/>
      <c r="H2" s="343"/>
      <c r="I2" s="343"/>
      <c r="J2" s="343"/>
      <c r="K2" s="343"/>
      <c r="L2" s="343"/>
      <c r="M2" s="343"/>
      <c r="N2" s="343"/>
      <c r="O2" s="343"/>
      <c r="P2" s="343"/>
      <c r="Q2" s="343"/>
      <c r="R2" s="343"/>
      <c r="S2" s="343"/>
      <c r="T2" s="343"/>
      <c r="U2" s="343"/>
      <c r="V2" s="343"/>
      <c r="W2" s="343"/>
      <c r="X2" s="343"/>
      <c r="Y2" s="343"/>
      <c r="Z2" s="343"/>
      <c r="AA2" s="343"/>
      <c r="AB2" s="343"/>
      <c r="AC2" s="343"/>
      <c r="AD2" s="343"/>
      <c r="AE2" s="343"/>
      <c r="AF2" s="343"/>
      <c r="AG2" s="343"/>
    </row>
    <row r="3" spans="1:34" ht="27.75" customHeight="1">
      <c r="A3" s="341" t="str">
        <f>список!A1</f>
        <v>№</v>
      </c>
      <c r="B3" s="347" t="str">
        <f>список!B1</f>
        <v>Фамилия, имя воспитанника</v>
      </c>
      <c r="C3" s="350" t="str">
        <f>список!C1</f>
        <v xml:space="preserve">дата </v>
      </c>
      <c r="D3" s="328" t="s">
        <v>126</v>
      </c>
      <c r="E3" s="328"/>
      <c r="F3" s="328"/>
      <c r="G3" s="328"/>
      <c r="H3" s="328"/>
      <c r="I3" s="344" t="s">
        <v>127</v>
      </c>
      <c r="J3" s="345"/>
      <c r="K3" s="345"/>
      <c r="L3" s="345"/>
      <c r="M3" s="346"/>
      <c r="N3" s="328" t="s">
        <v>128</v>
      </c>
      <c r="O3" s="328"/>
      <c r="P3" s="328"/>
      <c r="Q3" s="328"/>
      <c r="R3" s="328"/>
      <c r="S3" s="328" t="s">
        <v>142</v>
      </c>
      <c r="T3" s="328"/>
      <c r="U3" s="328"/>
      <c r="V3" s="328"/>
      <c r="W3" s="328"/>
      <c r="X3" s="328"/>
      <c r="Y3" s="338" t="s">
        <v>129</v>
      </c>
      <c r="Z3" s="339"/>
      <c r="AA3" s="339"/>
      <c r="AB3" s="339"/>
      <c r="AC3" s="339"/>
      <c r="AD3" s="339"/>
      <c r="AE3" s="339"/>
      <c r="AF3" s="339"/>
      <c r="AG3" s="340"/>
    </row>
    <row r="4" spans="1:34" ht="249" customHeight="1" thickBot="1">
      <c r="A4" s="349"/>
      <c r="B4" s="348"/>
      <c r="C4" s="351"/>
      <c r="D4" s="85" t="s">
        <v>263</v>
      </c>
      <c r="E4" s="85" t="s">
        <v>177</v>
      </c>
      <c r="F4" s="85" t="s">
        <v>178</v>
      </c>
      <c r="G4" s="341" t="s">
        <v>0</v>
      </c>
      <c r="H4" s="341"/>
      <c r="I4" s="85" t="s">
        <v>179</v>
      </c>
      <c r="J4" s="85" t="s">
        <v>180</v>
      </c>
      <c r="K4" s="85" t="s">
        <v>181</v>
      </c>
      <c r="L4" s="341" t="s">
        <v>0</v>
      </c>
      <c r="M4" s="341"/>
      <c r="N4" s="99" t="s">
        <v>182</v>
      </c>
      <c r="O4" s="99" t="s">
        <v>183</v>
      </c>
      <c r="P4" s="99" t="s">
        <v>184</v>
      </c>
      <c r="Q4" s="341" t="s">
        <v>0</v>
      </c>
      <c r="R4" s="341"/>
      <c r="S4" s="99" t="s">
        <v>185</v>
      </c>
      <c r="T4" s="99" t="s">
        <v>186</v>
      </c>
      <c r="U4" s="99" t="s">
        <v>187</v>
      </c>
      <c r="V4" s="99" t="s">
        <v>188</v>
      </c>
      <c r="W4" s="341" t="s">
        <v>0</v>
      </c>
      <c r="X4" s="341"/>
      <c r="Y4" s="99" t="s">
        <v>232</v>
      </c>
      <c r="Z4" s="99" t="s">
        <v>189</v>
      </c>
      <c r="AA4" s="99" t="s">
        <v>190</v>
      </c>
      <c r="AB4" s="99" t="s">
        <v>191</v>
      </c>
      <c r="AC4" s="99" t="s">
        <v>192</v>
      </c>
      <c r="AD4" s="99" t="s">
        <v>193</v>
      </c>
      <c r="AE4" s="99" t="s">
        <v>194</v>
      </c>
      <c r="AF4" s="341" t="s">
        <v>0</v>
      </c>
      <c r="AG4" s="341"/>
    </row>
    <row r="5" spans="1:34">
      <c r="A5" s="81">
        <f>список!A2</f>
        <v>1</v>
      </c>
      <c r="B5" s="92" t="str">
        <f>IF(список!B2="","",список!B2)</f>
        <v/>
      </c>
      <c r="C5" s="92" t="str">
        <f>IF(список!C2="","",список!C2)</f>
        <v/>
      </c>
      <c r="D5" s="222"/>
      <c r="E5" s="223"/>
      <c r="F5" s="223"/>
      <c r="G5" s="248" t="str">
        <f>IF(D5="","",IF(E5="","",IF(F5="","",SUM(D5:F5)/3)))</f>
        <v/>
      </c>
      <c r="H5" s="249" t="str">
        <f>IF(G5="","",IF(G5&gt;1.5,"сформирован",IF(G5&lt;0.5,"не сформирован", "в стадии формирования")))</f>
        <v/>
      </c>
      <c r="I5" s="222"/>
      <c r="J5" s="223"/>
      <c r="K5" s="223"/>
      <c r="L5" s="248" t="str">
        <f>IF(I5="","",IF(J5="","",IF(K5="","",SUM(I5:K5)/3)))</f>
        <v/>
      </c>
      <c r="M5" s="249" t="str">
        <f>IF(L5="","",IF(L5&gt;1.5,"сформирован",IF(L5&lt;0.5,"не сформирован","в стадии формирования")))</f>
        <v/>
      </c>
      <c r="N5" s="222"/>
      <c r="O5" s="223"/>
      <c r="P5" s="223"/>
      <c r="Q5" s="248" t="str">
        <f>IF(N5="","",IF(O5="","",IF(P5="","",SUM(N5:P5)/3)))</f>
        <v/>
      </c>
      <c r="R5" s="249" t="str">
        <f>IF(Q5="","",IF(Q5&gt;1.5,"сформирован",IF(Q5&lt;0.5,"не сформирован", "в стадии формирования")))</f>
        <v/>
      </c>
      <c r="S5" s="222"/>
      <c r="T5" s="222"/>
      <c r="U5" s="223"/>
      <c r="V5" s="223"/>
      <c r="W5" s="248" t="str">
        <f>IF(S5="","",IF(T5="","",IF(U5="","",IF(V5="","",(SUM(S5:V5)/4)))))</f>
        <v/>
      </c>
      <c r="X5" s="249" t="str">
        <f>IF(W5="","",IF(W5&gt;1.5,"сформирован",IF(W5&lt;0.5,"не сформирован", "в стадии формирования")))</f>
        <v/>
      </c>
      <c r="Y5" s="222"/>
      <c r="Z5" s="223"/>
      <c r="AA5" s="223"/>
      <c r="AB5" s="223"/>
      <c r="AC5" s="222"/>
      <c r="AD5" s="223"/>
      <c r="AE5" s="223"/>
      <c r="AF5" s="248" t="str">
        <f>IF(Y5="","",IF(Z5="","",IF(AA5="","",IF(AB5="","",IF(AC5="","",IF(AD5="","",IF(AE5="","",(SUM(Y5:AE5)/7))))))))</f>
        <v/>
      </c>
      <c r="AG5" s="249" t="str">
        <f>IF(AF5="","",IF(AF5&gt;1.5,"сформирован",IF(AF5&lt;0.5,"не сформирован","в стадии формирования")))</f>
        <v/>
      </c>
      <c r="AH5" s="119"/>
    </row>
    <row r="6" spans="1:34">
      <c r="A6" s="81">
        <f>список!A3</f>
        <v>2</v>
      </c>
      <c r="B6" s="92" t="str">
        <f>IF(список!B3="","",список!B3)</f>
        <v/>
      </c>
      <c r="C6" s="92">
        <f>IF(список!C3="","",список!C3)</f>
        <v>0</v>
      </c>
      <c r="D6" s="224"/>
      <c r="E6" s="225"/>
      <c r="F6" s="225"/>
      <c r="G6" s="250" t="str">
        <f t="shared" ref="G6:G29" si="0">IF(D6="","",IF(E6="","",IF(F6="","",SUM(D6:F6)/3)))</f>
        <v/>
      </c>
      <c r="H6" s="251" t="str">
        <f t="shared" ref="H6:H39" si="1">IF(G6="","",IF(G6&gt;1.5,"сформирован",IF(G6&lt;0.5,"не сформирован", "в стадии формирования")))</f>
        <v/>
      </c>
      <c r="I6" s="224"/>
      <c r="J6" s="225"/>
      <c r="K6" s="225"/>
      <c r="L6" s="250" t="str">
        <f t="shared" ref="L6:L39" si="2">IF(I6="","",IF(J6="","",IF(K6="","",SUM(I6:K6)/3)))</f>
        <v/>
      </c>
      <c r="M6" s="251" t="str">
        <f t="shared" ref="M6:M39" si="3">IF(L6="","",IF(L6&gt;1.5,"сформирован",IF(L6&lt;0.5,"не сформирован","в стадии формирования")))</f>
        <v/>
      </c>
      <c r="N6" s="224"/>
      <c r="O6" s="225"/>
      <c r="P6" s="225"/>
      <c r="Q6" s="250" t="str">
        <f t="shared" ref="Q6:Q39" si="4">IF(N6="","",IF(O6="","",IF(P6="","",SUM(N6:P6)/3)))</f>
        <v/>
      </c>
      <c r="R6" s="251" t="str">
        <f t="shared" ref="R6:R39" si="5">IF(Q6="","",IF(Q6&gt;1.5,"сформирован",IF(Q6&lt;0.5,"не сформирован", "в стадии формирования")))</f>
        <v/>
      </c>
      <c r="S6" s="224"/>
      <c r="T6" s="224"/>
      <c r="U6" s="225"/>
      <c r="V6" s="225"/>
      <c r="W6" s="250" t="str">
        <f t="shared" ref="W6:W39" si="6">IF(S6="","",IF(T6="","",IF(U6="","",IF(V6="","",(SUM(S6:V6)/4)))))</f>
        <v/>
      </c>
      <c r="X6" s="251" t="str">
        <f t="shared" ref="X6:X39" si="7">IF(W6="","",IF(W6&gt;1.5,"сформирован",IF(W6&lt;0.5,"не сформирован", "в стадии формирования")))</f>
        <v/>
      </c>
      <c r="Y6" s="224"/>
      <c r="Z6" s="225"/>
      <c r="AA6" s="225"/>
      <c r="AB6" s="225"/>
      <c r="AC6" s="224"/>
      <c r="AD6" s="225"/>
      <c r="AE6" s="225"/>
      <c r="AF6" s="250" t="str">
        <f t="shared" ref="AF6:AF39" si="8">IF(Y6="","",IF(Z6="","",IF(AA6="","",IF(AB6="","",IF(AC6="","",IF(AD6="","",IF(AE6="","",(SUM(Y6:AE6)/7))))))))</f>
        <v/>
      </c>
      <c r="AG6" s="251" t="str">
        <f t="shared" ref="AG6:AG39" si="9">IF(AF6="","",IF(AF6&gt;1.5,"сформирован",IF(AF6&lt;0.5,"не сформирован","в стадии формирования")))</f>
        <v/>
      </c>
      <c r="AH6" s="119"/>
    </row>
    <row r="7" spans="1:34">
      <c r="A7" s="81">
        <f>список!A4</f>
        <v>3</v>
      </c>
      <c r="B7" s="92" t="str">
        <f>IF(список!B4="","",список!B4)</f>
        <v/>
      </c>
      <c r="C7" s="92">
        <f>IF(список!C4="","",список!C4)</f>
        <v>0</v>
      </c>
      <c r="D7" s="224"/>
      <c r="E7" s="225"/>
      <c r="F7" s="225"/>
      <c r="G7" s="250" t="str">
        <f t="shared" si="0"/>
        <v/>
      </c>
      <c r="H7" s="251" t="str">
        <f t="shared" si="1"/>
        <v/>
      </c>
      <c r="I7" s="224"/>
      <c r="J7" s="225"/>
      <c r="K7" s="225"/>
      <c r="L7" s="250" t="str">
        <f t="shared" si="2"/>
        <v/>
      </c>
      <c r="M7" s="251" t="str">
        <f t="shared" si="3"/>
        <v/>
      </c>
      <c r="N7" s="224"/>
      <c r="O7" s="225"/>
      <c r="P7" s="225"/>
      <c r="Q7" s="250" t="str">
        <f t="shared" si="4"/>
        <v/>
      </c>
      <c r="R7" s="251" t="str">
        <f t="shared" si="5"/>
        <v/>
      </c>
      <c r="S7" s="224"/>
      <c r="T7" s="224"/>
      <c r="U7" s="225"/>
      <c r="V7" s="225"/>
      <c r="W7" s="250" t="str">
        <f t="shared" si="6"/>
        <v/>
      </c>
      <c r="X7" s="251" t="str">
        <f t="shared" si="7"/>
        <v/>
      </c>
      <c r="Y7" s="224"/>
      <c r="Z7" s="225"/>
      <c r="AA7" s="225"/>
      <c r="AB7" s="225"/>
      <c r="AC7" s="224"/>
      <c r="AD7" s="225"/>
      <c r="AE7" s="225"/>
      <c r="AF7" s="250" t="str">
        <f t="shared" si="8"/>
        <v/>
      </c>
      <c r="AG7" s="251" t="str">
        <f t="shared" si="9"/>
        <v/>
      </c>
      <c r="AH7" s="119"/>
    </row>
    <row r="8" spans="1:34">
      <c r="A8" s="81">
        <f>список!A5</f>
        <v>4</v>
      </c>
      <c r="B8" s="92" t="str">
        <f>IF(список!B5="","",список!B5)</f>
        <v/>
      </c>
      <c r="C8" s="92">
        <f>IF(список!C5="","",список!C5)</f>
        <v>0</v>
      </c>
      <c r="D8" s="224"/>
      <c r="E8" s="225"/>
      <c r="F8" s="225"/>
      <c r="G8" s="250" t="str">
        <f t="shared" si="0"/>
        <v/>
      </c>
      <c r="H8" s="251" t="str">
        <f t="shared" si="1"/>
        <v/>
      </c>
      <c r="I8" s="224"/>
      <c r="J8" s="225"/>
      <c r="K8" s="225"/>
      <c r="L8" s="250" t="str">
        <f t="shared" si="2"/>
        <v/>
      </c>
      <c r="M8" s="251" t="str">
        <f t="shared" si="3"/>
        <v/>
      </c>
      <c r="N8" s="224"/>
      <c r="O8" s="225"/>
      <c r="P8" s="225"/>
      <c r="Q8" s="250" t="str">
        <f t="shared" si="4"/>
        <v/>
      </c>
      <c r="R8" s="251" t="str">
        <f t="shared" si="5"/>
        <v/>
      </c>
      <c r="S8" s="224"/>
      <c r="T8" s="224"/>
      <c r="U8" s="225"/>
      <c r="V8" s="225"/>
      <c r="W8" s="250" t="str">
        <f t="shared" si="6"/>
        <v/>
      </c>
      <c r="X8" s="251" t="str">
        <f t="shared" si="7"/>
        <v/>
      </c>
      <c r="Y8" s="224"/>
      <c r="Z8" s="225"/>
      <c r="AA8" s="225"/>
      <c r="AB8" s="225"/>
      <c r="AC8" s="224"/>
      <c r="AD8" s="225"/>
      <c r="AE8" s="225"/>
      <c r="AF8" s="250" t="str">
        <f t="shared" si="8"/>
        <v/>
      </c>
      <c r="AG8" s="251" t="str">
        <f t="shared" si="9"/>
        <v/>
      </c>
      <c r="AH8" s="119"/>
    </row>
    <row r="9" spans="1:34">
      <c r="A9" s="81">
        <f>список!A6</f>
        <v>5</v>
      </c>
      <c r="B9" s="92" t="str">
        <f>IF(список!B6="","",список!B6)</f>
        <v/>
      </c>
      <c r="C9" s="92">
        <f>IF(список!C6="","",список!C6)</f>
        <v>0</v>
      </c>
      <c r="D9" s="224"/>
      <c r="E9" s="225"/>
      <c r="F9" s="225"/>
      <c r="G9" s="250" t="str">
        <f t="shared" si="0"/>
        <v/>
      </c>
      <c r="H9" s="251" t="str">
        <f t="shared" si="1"/>
        <v/>
      </c>
      <c r="I9" s="224"/>
      <c r="J9" s="225"/>
      <c r="K9" s="225"/>
      <c r="L9" s="250" t="str">
        <f t="shared" si="2"/>
        <v/>
      </c>
      <c r="M9" s="251" t="str">
        <f t="shared" si="3"/>
        <v/>
      </c>
      <c r="N9" s="224"/>
      <c r="O9" s="225"/>
      <c r="P9" s="225"/>
      <c r="Q9" s="250" t="str">
        <f t="shared" si="4"/>
        <v/>
      </c>
      <c r="R9" s="251" t="str">
        <f t="shared" si="5"/>
        <v/>
      </c>
      <c r="S9" s="224"/>
      <c r="T9" s="224"/>
      <c r="U9" s="225"/>
      <c r="V9" s="225"/>
      <c r="W9" s="250" t="str">
        <f t="shared" si="6"/>
        <v/>
      </c>
      <c r="X9" s="251" t="str">
        <f t="shared" si="7"/>
        <v/>
      </c>
      <c r="Y9" s="224"/>
      <c r="Z9" s="225"/>
      <c r="AA9" s="225"/>
      <c r="AB9" s="225"/>
      <c r="AC9" s="224"/>
      <c r="AD9" s="225"/>
      <c r="AE9" s="225"/>
      <c r="AF9" s="250" t="str">
        <f t="shared" si="8"/>
        <v/>
      </c>
      <c r="AG9" s="251" t="str">
        <f t="shared" si="9"/>
        <v/>
      </c>
      <c r="AH9" s="119"/>
    </row>
    <row r="10" spans="1:34">
      <c r="A10" s="81">
        <f>список!A7</f>
        <v>6</v>
      </c>
      <c r="B10" s="92" t="str">
        <f>IF(список!B7="","",список!B7)</f>
        <v/>
      </c>
      <c r="C10" s="92">
        <f>IF(список!C7="","",список!C7)</f>
        <v>0</v>
      </c>
      <c r="D10" s="224"/>
      <c r="E10" s="225"/>
      <c r="F10" s="225"/>
      <c r="G10" s="250" t="str">
        <f t="shared" si="0"/>
        <v/>
      </c>
      <c r="H10" s="251" t="str">
        <f t="shared" si="1"/>
        <v/>
      </c>
      <c r="I10" s="224"/>
      <c r="J10" s="225"/>
      <c r="K10" s="225"/>
      <c r="L10" s="250" t="str">
        <f t="shared" si="2"/>
        <v/>
      </c>
      <c r="M10" s="251" t="str">
        <f t="shared" si="3"/>
        <v/>
      </c>
      <c r="N10" s="224"/>
      <c r="O10" s="225"/>
      <c r="P10" s="225"/>
      <c r="Q10" s="250" t="str">
        <f t="shared" si="4"/>
        <v/>
      </c>
      <c r="R10" s="251" t="str">
        <f t="shared" si="5"/>
        <v/>
      </c>
      <c r="S10" s="224"/>
      <c r="T10" s="224"/>
      <c r="U10" s="225"/>
      <c r="V10" s="225"/>
      <c r="W10" s="250" t="str">
        <f t="shared" si="6"/>
        <v/>
      </c>
      <c r="X10" s="251" t="str">
        <f t="shared" si="7"/>
        <v/>
      </c>
      <c r="Y10" s="224"/>
      <c r="Z10" s="225"/>
      <c r="AA10" s="225"/>
      <c r="AB10" s="225"/>
      <c r="AC10" s="224"/>
      <c r="AD10" s="225"/>
      <c r="AE10" s="225"/>
      <c r="AF10" s="250" t="str">
        <f t="shared" si="8"/>
        <v/>
      </c>
      <c r="AG10" s="251" t="str">
        <f t="shared" si="9"/>
        <v/>
      </c>
      <c r="AH10" s="119"/>
    </row>
    <row r="11" spans="1:34">
      <c r="A11" s="81">
        <f>список!A8</f>
        <v>7</v>
      </c>
      <c r="B11" s="92" t="str">
        <f>IF(список!B8="","",список!B8)</f>
        <v/>
      </c>
      <c r="C11" s="92">
        <f>IF(список!C8="","",список!C8)</f>
        <v>0</v>
      </c>
      <c r="D11" s="224"/>
      <c r="E11" s="225"/>
      <c r="F11" s="225"/>
      <c r="G11" s="250" t="str">
        <f t="shared" si="0"/>
        <v/>
      </c>
      <c r="H11" s="251" t="str">
        <f t="shared" si="1"/>
        <v/>
      </c>
      <c r="I11" s="224"/>
      <c r="J11" s="225"/>
      <c r="K11" s="225"/>
      <c r="L11" s="250" t="str">
        <f t="shared" si="2"/>
        <v/>
      </c>
      <c r="M11" s="251" t="str">
        <f t="shared" si="3"/>
        <v/>
      </c>
      <c r="N11" s="224"/>
      <c r="O11" s="225"/>
      <c r="P11" s="225"/>
      <c r="Q11" s="250" t="str">
        <f t="shared" si="4"/>
        <v/>
      </c>
      <c r="R11" s="251" t="str">
        <f t="shared" si="5"/>
        <v/>
      </c>
      <c r="S11" s="224"/>
      <c r="T11" s="224"/>
      <c r="U11" s="225"/>
      <c r="V11" s="225"/>
      <c r="W11" s="250" t="str">
        <f t="shared" si="6"/>
        <v/>
      </c>
      <c r="X11" s="251" t="str">
        <f t="shared" si="7"/>
        <v/>
      </c>
      <c r="Y11" s="224"/>
      <c r="Z11" s="225"/>
      <c r="AA11" s="225"/>
      <c r="AB11" s="225"/>
      <c r="AC11" s="224"/>
      <c r="AD11" s="225"/>
      <c r="AE11" s="225"/>
      <c r="AF11" s="250" t="str">
        <f t="shared" si="8"/>
        <v/>
      </c>
      <c r="AG11" s="251" t="str">
        <f t="shared" si="9"/>
        <v/>
      </c>
      <c r="AH11" s="119"/>
    </row>
    <row r="12" spans="1:34">
      <c r="A12" s="81">
        <f>список!A9</f>
        <v>8</v>
      </c>
      <c r="B12" s="92" t="str">
        <f>IF(список!B9="","",список!B9)</f>
        <v/>
      </c>
      <c r="C12" s="92">
        <f>IF(список!C9="","",список!C9)</f>
        <v>0</v>
      </c>
      <c r="D12" s="224"/>
      <c r="E12" s="225"/>
      <c r="F12" s="225"/>
      <c r="G12" s="250" t="str">
        <f t="shared" si="0"/>
        <v/>
      </c>
      <c r="H12" s="251" t="str">
        <f t="shared" si="1"/>
        <v/>
      </c>
      <c r="I12" s="224"/>
      <c r="J12" s="225"/>
      <c r="K12" s="225"/>
      <c r="L12" s="250" t="str">
        <f t="shared" si="2"/>
        <v/>
      </c>
      <c r="M12" s="251" t="str">
        <f t="shared" si="3"/>
        <v/>
      </c>
      <c r="N12" s="224"/>
      <c r="O12" s="225"/>
      <c r="P12" s="225"/>
      <c r="Q12" s="250" t="str">
        <f t="shared" si="4"/>
        <v/>
      </c>
      <c r="R12" s="251" t="str">
        <f t="shared" si="5"/>
        <v/>
      </c>
      <c r="S12" s="224"/>
      <c r="T12" s="224"/>
      <c r="U12" s="225"/>
      <c r="V12" s="225"/>
      <c r="W12" s="250" t="str">
        <f t="shared" si="6"/>
        <v/>
      </c>
      <c r="X12" s="251" t="str">
        <f t="shared" si="7"/>
        <v/>
      </c>
      <c r="Y12" s="224"/>
      <c r="Z12" s="225"/>
      <c r="AA12" s="225"/>
      <c r="AB12" s="225"/>
      <c r="AC12" s="224"/>
      <c r="AD12" s="225"/>
      <c r="AE12" s="225"/>
      <c r="AF12" s="250" t="str">
        <f t="shared" si="8"/>
        <v/>
      </c>
      <c r="AG12" s="251" t="str">
        <f t="shared" si="9"/>
        <v/>
      </c>
      <c r="AH12" s="119"/>
    </row>
    <row r="13" spans="1:34">
      <c r="A13" s="81">
        <f>список!A10</f>
        <v>9</v>
      </c>
      <c r="B13" s="92" t="str">
        <f>IF(список!B10="","",список!B10)</f>
        <v/>
      </c>
      <c r="C13" s="92">
        <f>IF(список!C10="","",список!C10)</f>
        <v>0</v>
      </c>
      <c r="D13" s="224"/>
      <c r="E13" s="225"/>
      <c r="F13" s="225"/>
      <c r="G13" s="250" t="str">
        <f t="shared" si="0"/>
        <v/>
      </c>
      <c r="H13" s="251" t="str">
        <f t="shared" si="1"/>
        <v/>
      </c>
      <c r="I13" s="224"/>
      <c r="J13" s="225"/>
      <c r="K13" s="225"/>
      <c r="L13" s="250" t="str">
        <f t="shared" si="2"/>
        <v/>
      </c>
      <c r="M13" s="251" t="str">
        <f t="shared" si="3"/>
        <v/>
      </c>
      <c r="N13" s="224"/>
      <c r="O13" s="225"/>
      <c r="P13" s="225"/>
      <c r="Q13" s="250" t="str">
        <f t="shared" si="4"/>
        <v/>
      </c>
      <c r="R13" s="251" t="str">
        <f t="shared" si="5"/>
        <v/>
      </c>
      <c r="S13" s="224"/>
      <c r="T13" s="224"/>
      <c r="U13" s="225"/>
      <c r="V13" s="225"/>
      <c r="W13" s="250" t="str">
        <f t="shared" si="6"/>
        <v/>
      </c>
      <c r="X13" s="251" t="str">
        <f t="shared" si="7"/>
        <v/>
      </c>
      <c r="Y13" s="224"/>
      <c r="Z13" s="225"/>
      <c r="AA13" s="225"/>
      <c r="AB13" s="225"/>
      <c r="AC13" s="224"/>
      <c r="AD13" s="225"/>
      <c r="AE13" s="225"/>
      <c r="AF13" s="250" t="str">
        <f t="shared" si="8"/>
        <v/>
      </c>
      <c r="AG13" s="251" t="str">
        <f t="shared" si="9"/>
        <v/>
      </c>
      <c r="AH13" s="119"/>
    </row>
    <row r="14" spans="1:34">
      <c r="A14" s="81">
        <f>список!A11</f>
        <v>10</v>
      </c>
      <c r="B14" s="92" t="str">
        <f>IF(список!B11="","",список!B11)</f>
        <v/>
      </c>
      <c r="C14" s="92">
        <f>IF(список!C11="","",список!C11)</f>
        <v>0</v>
      </c>
      <c r="D14" s="224"/>
      <c r="E14" s="225"/>
      <c r="F14" s="225"/>
      <c r="G14" s="250" t="str">
        <f t="shared" si="0"/>
        <v/>
      </c>
      <c r="H14" s="251" t="str">
        <f t="shared" si="1"/>
        <v/>
      </c>
      <c r="I14" s="224"/>
      <c r="J14" s="225"/>
      <c r="K14" s="225"/>
      <c r="L14" s="250" t="str">
        <f t="shared" si="2"/>
        <v/>
      </c>
      <c r="M14" s="251" t="str">
        <f t="shared" si="3"/>
        <v/>
      </c>
      <c r="N14" s="224"/>
      <c r="O14" s="225"/>
      <c r="P14" s="225"/>
      <c r="Q14" s="250" t="str">
        <f t="shared" si="4"/>
        <v/>
      </c>
      <c r="R14" s="251" t="str">
        <f t="shared" si="5"/>
        <v/>
      </c>
      <c r="S14" s="224"/>
      <c r="T14" s="224"/>
      <c r="U14" s="225"/>
      <c r="V14" s="225"/>
      <c r="W14" s="250" t="str">
        <f t="shared" si="6"/>
        <v/>
      </c>
      <c r="X14" s="251" t="str">
        <f t="shared" si="7"/>
        <v/>
      </c>
      <c r="Y14" s="224"/>
      <c r="Z14" s="225"/>
      <c r="AA14" s="225"/>
      <c r="AB14" s="225"/>
      <c r="AC14" s="224"/>
      <c r="AD14" s="225"/>
      <c r="AE14" s="225"/>
      <c r="AF14" s="250" t="str">
        <f t="shared" si="8"/>
        <v/>
      </c>
      <c r="AG14" s="251" t="str">
        <f t="shared" si="9"/>
        <v/>
      </c>
      <c r="AH14" s="119"/>
    </row>
    <row r="15" spans="1:34">
      <c r="A15" s="81">
        <f>список!A12</f>
        <v>11</v>
      </c>
      <c r="B15" s="92" t="str">
        <f>IF(список!B12="","",список!B12)</f>
        <v/>
      </c>
      <c r="C15" s="92">
        <f>IF(список!C12="","",список!C12)</f>
        <v>0</v>
      </c>
      <c r="D15" s="224"/>
      <c r="E15" s="225"/>
      <c r="F15" s="225"/>
      <c r="G15" s="250" t="str">
        <f t="shared" si="0"/>
        <v/>
      </c>
      <c r="H15" s="251" t="str">
        <f t="shared" si="1"/>
        <v/>
      </c>
      <c r="I15" s="224"/>
      <c r="J15" s="225"/>
      <c r="K15" s="225"/>
      <c r="L15" s="250" t="str">
        <f t="shared" si="2"/>
        <v/>
      </c>
      <c r="M15" s="251" t="str">
        <f t="shared" si="3"/>
        <v/>
      </c>
      <c r="N15" s="224"/>
      <c r="O15" s="225"/>
      <c r="P15" s="225"/>
      <c r="Q15" s="250" t="str">
        <f t="shared" si="4"/>
        <v/>
      </c>
      <c r="R15" s="251" t="str">
        <f t="shared" si="5"/>
        <v/>
      </c>
      <c r="S15" s="224"/>
      <c r="T15" s="224"/>
      <c r="U15" s="225"/>
      <c r="V15" s="225"/>
      <c r="W15" s="250" t="str">
        <f t="shared" si="6"/>
        <v/>
      </c>
      <c r="X15" s="251" t="str">
        <f t="shared" si="7"/>
        <v/>
      </c>
      <c r="Y15" s="224"/>
      <c r="Z15" s="225"/>
      <c r="AA15" s="225"/>
      <c r="AB15" s="225"/>
      <c r="AC15" s="224"/>
      <c r="AD15" s="225"/>
      <c r="AE15" s="225"/>
      <c r="AF15" s="250" t="str">
        <f t="shared" si="8"/>
        <v/>
      </c>
      <c r="AG15" s="251" t="str">
        <f t="shared" si="9"/>
        <v/>
      </c>
      <c r="AH15" s="119"/>
    </row>
    <row r="16" spans="1:34">
      <c r="A16" s="81">
        <f>список!A13</f>
        <v>12</v>
      </c>
      <c r="B16" s="92" t="str">
        <f>IF(список!B13="","",список!B13)</f>
        <v/>
      </c>
      <c r="C16" s="92">
        <f>IF(список!C13="","",список!C13)</f>
        <v>0</v>
      </c>
      <c r="D16" s="224"/>
      <c r="E16" s="225"/>
      <c r="F16" s="225"/>
      <c r="G16" s="250" t="str">
        <f t="shared" si="0"/>
        <v/>
      </c>
      <c r="H16" s="251" t="str">
        <f t="shared" si="1"/>
        <v/>
      </c>
      <c r="I16" s="224"/>
      <c r="J16" s="225"/>
      <c r="K16" s="225"/>
      <c r="L16" s="250" t="str">
        <f t="shared" si="2"/>
        <v/>
      </c>
      <c r="M16" s="251" t="str">
        <f t="shared" si="3"/>
        <v/>
      </c>
      <c r="N16" s="224"/>
      <c r="O16" s="225"/>
      <c r="P16" s="225"/>
      <c r="Q16" s="250" t="str">
        <f t="shared" si="4"/>
        <v/>
      </c>
      <c r="R16" s="251" t="str">
        <f t="shared" si="5"/>
        <v/>
      </c>
      <c r="S16" s="224"/>
      <c r="T16" s="224"/>
      <c r="U16" s="225"/>
      <c r="V16" s="225"/>
      <c r="W16" s="250" t="str">
        <f t="shared" si="6"/>
        <v/>
      </c>
      <c r="X16" s="251" t="str">
        <f t="shared" si="7"/>
        <v/>
      </c>
      <c r="Y16" s="224"/>
      <c r="Z16" s="225"/>
      <c r="AA16" s="225"/>
      <c r="AB16" s="225"/>
      <c r="AC16" s="224"/>
      <c r="AD16" s="225"/>
      <c r="AE16" s="225"/>
      <c r="AF16" s="250" t="str">
        <f t="shared" si="8"/>
        <v/>
      </c>
      <c r="AG16" s="251" t="str">
        <f t="shared" si="9"/>
        <v/>
      </c>
      <c r="AH16" s="119"/>
    </row>
    <row r="17" spans="1:34">
      <c r="A17" s="81">
        <f>список!A14</f>
        <v>13</v>
      </c>
      <c r="B17" s="92" t="str">
        <f>IF(список!B14="","",список!B14)</f>
        <v/>
      </c>
      <c r="C17" s="92">
        <f>IF(список!C14="","",список!C14)</f>
        <v>0</v>
      </c>
      <c r="D17" s="224"/>
      <c r="E17" s="225"/>
      <c r="F17" s="225"/>
      <c r="G17" s="250" t="str">
        <f t="shared" si="0"/>
        <v/>
      </c>
      <c r="H17" s="251" t="str">
        <f t="shared" si="1"/>
        <v/>
      </c>
      <c r="I17" s="224"/>
      <c r="J17" s="225"/>
      <c r="K17" s="225"/>
      <c r="L17" s="250" t="str">
        <f t="shared" si="2"/>
        <v/>
      </c>
      <c r="M17" s="251" t="str">
        <f t="shared" si="3"/>
        <v/>
      </c>
      <c r="N17" s="224"/>
      <c r="O17" s="225"/>
      <c r="P17" s="225"/>
      <c r="Q17" s="250" t="str">
        <f t="shared" si="4"/>
        <v/>
      </c>
      <c r="R17" s="251" t="str">
        <f t="shared" si="5"/>
        <v/>
      </c>
      <c r="S17" s="224"/>
      <c r="T17" s="224"/>
      <c r="U17" s="225"/>
      <c r="V17" s="225"/>
      <c r="W17" s="250" t="str">
        <f t="shared" si="6"/>
        <v/>
      </c>
      <c r="X17" s="251" t="str">
        <f t="shared" si="7"/>
        <v/>
      </c>
      <c r="Y17" s="224"/>
      <c r="Z17" s="225"/>
      <c r="AA17" s="225"/>
      <c r="AB17" s="225"/>
      <c r="AC17" s="224"/>
      <c r="AD17" s="225"/>
      <c r="AE17" s="225"/>
      <c r="AF17" s="250" t="str">
        <f t="shared" si="8"/>
        <v/>
      </c>
      <c r="AG17" s="251" t="str">
        <f t="shared" si="9"/>
        <v/>
      </c>
      <c r="AH17" s="119"/>
    </row>
    <row r="18" spans="1:34">
      <c r="A18" s="81">
        <f>список!A15</f>
        <v>14</v>
      </c>
      <c r="B18" s="92" t="str">
        <f>IF(список!B15="","",список!B15)</f>
        <v/>
      </c>
      <c r="C18" s="92">
        <f>IF(список!C15="","",список!C15)</f>
        <v>0</v>
      </c>
      <c r="D18" s="224"/>
      <c r="E18" s="225"/>
      <c r="F18" s="225"/>
      <c r="G18" s="250" t="str">
        <f t="shared" si="0"/>
        <v/>
      </c>
      <c r="H18" s="251" t="str">
        <f t="shared" si="1"/>
        <v/>
      </c>
      <c r="I18" s="224"/>
      <c r="J18" s="225"/>
      <c r="K18" s="225"/>
      <c r="L18" s="250" t="str">
        <f t="shared" si="2"/>
        <v/>
      </c>
      <c r="M18" s="251" t="str">
        <f t="shared" si="3"/>
        <v/>
      </c>
      <c r="N18" s="224"/>
      <c r="O18" s="225"/>
      <c r="P18" s="225"/>
      <c r="Q18" s="250" t="str">
        <f t="shared" si="4"/>
        <v/>
      </c>
      <c r="R18" s="251" t="str">
        <f t="shared" si="5"/>
        <v/>
      </c>
      <c r="S18" s="224"/>
      <c r="T18" s="224"/>
      <c r="U18" s="225"/>
      <c r="V18" s="225"/>
      <c r="W18" s="250" t="str">
        <f t="shared" si="6"/>
        <v/>
      </c>
      <c r="X18" s="251" t="str">
        <f t="shared" si="7"/>
        <v/>
      </c>
      <c r="Y18" s="224"/>
      <c r="Z18" s="225"/>
      <c r="AA18" s="225"/>
      <c r="AB18" s="225"/>
      <c r="AC18" s="224"/>
      <c r="AD18" s="225"/>
      <c r="AE18" s="225"/>
      <c r="AF18" s="250" t="str">
        <f t="shared" si="8"/>
        <v/>
      </c>
      <c r="AG18" s="251" t="str">
        <f t="shared" si="9"/>
        <v/>
      </c>
      <c r="AH18" s="119"/>
    </row>
    <row r="19" spans="1:34">
      <c r="A19" s="81">
        <f>список!A16</f>
        <v>15</v>
      </c>
      <c r="B19" s="92" t="str">
        <f>IF(список!B16="","",список!B16)</f>
        <v/>
      </c>
      <c r="C19" s="92">
        <f>IF(список!C16="","",список!C16)</f>
        <v>0</v>
      </c>
      <c r="D19" s="224"/>
      <c r="E19" s="225"/>
      <c r="F19" s="225"/>
      <c r="G19" s="250" t="str">
        <f t="shared" si="0"/>
        <v/>
      </c>
      <c r="H19" s="251" t="str">
        <f t="shared" si="1"/>
        <v/>
      </c>
      <c r="I19" s="224"/>
      <c r="J19" s="225"/>
      <c r="K19" s="225"/>
      <c r="L19" s="250" t="str">
        <f t="shared" si="2"/>
        <v/>
      </c>
      <c r="M19" s="251" t="str">
        <f t="shared" si="3"/>
        <v/>
      </c>
      <c r="N19" s="224"/>
      <c r="O19" s="225"/>
      <c r="P19" s="225"/>
      <c r="Q19" s="250" t="str">
        <f t="shared" si="4"/>
        <v/>
      </c>
      <c r="R19" s="251" t="str">
        <f t="shared" si="5"/>
        <v/>
      </c>
      <c r="S19" s="224"/>
      <c r="T19" s="224"/>
      <c r="U19" s="225"/>
      <c r="V19" s="225"/>
      <c r="W19" s="250" t="str">
        <f t="shared" si="6"/>
        <v/>
      </c>
      <c r="X19" s="251" t="str">
        <f t="shared" si="7"/>
        <v/>
      </c>
      <c r="Y19" s="224"/>
      <c r="Z19" s="225"/>
      <c r="AA19" s="225"/>
      <c r="AB19" s="225"/>
      <c r="AC19" s="224"/>
      <c r="AD19" s="225"/>
      <c r="AE19" s="225"/>
      <c r="AF19" s="250" t="str">
        <f t="shared" si="8"/>
        <v/>
      </c>
      <c r="AG19" s="251" t="str">
        <f t="shared" si="9"/>
        <v/>
      </c>
      <c r="AH19" s="119"/>
    </row>
    <row r="20" spans="1:34">
      <c r="A20" s="81">
        <f>список!A17</f>
        <v>16</v>
      </c>
      <c r="B20" s="92" t="str">
        <f>IF(список!B17="","",список!B17)</f>
        <v/>
      </c>
      <c r="C20" s="92">
        <f>IF(список!C17="","",список!C17)</f>
        <v>0</v>
      </c>
      <c r="D20" s="224"/>
      <c r="E20" s="225"/>
      <c r="F20" s="225"/>
      <c r="G20" s="250" t="str">
        <f t="shared" si="0"/>
        <v/>
      </c>
      <c r="H20" s="251" t="str">
        <f t="shared" si="1"/>
        <v/>
      </c>
      <c r="I20" s="224"/>
      <c r="J20" s="225"/>
      <c r="K20" s="225"/>
      <c r="L20" s="250" t="str">
        <f t="shared" si="2"/>
        <v/>
      </c>
      <c r="M20" s="251" t="str">
        <f t="shared" si="3"/>
        <v/>
      </c>
      <c r="N20" s="224"/>
      <c r="O20" s="225"/>
      <c r="P20" s="225"/>
      <c r="Q20" s="250" t="str">
        <f t="shared" si="4"/>
        <v/>
      </c>
      <c r="R20" s="251" t="str">
        <f t="shared" si="5"/>
        <v/>
      </c>
      <c r="S20" s="224"/>
      <c r="T20" s="224"/>
      <c r="U20" s="225"/>
      <c r="V20" s="225"/>
      <c r="W20" s="250" t="str">
        <f t="shared" si="6"/>
        <v/>
      </c>
      <c r="X20" s="251" t="str">
        <f t="shared" si="7"/>
        <v/>
      </c>
      <c r="Y20" s="224"/>
      <c r="Z20" s="225"/>
      <c r="AA20" s="225"/>
      <c r="AB20" s="225"/>
      <c r="AC20" s="224"/>
      <c r="AD20" s="225"/>
      <c r="AE20" s="225"/>
      <c r="AF20" s="250" t="str">
        <f t="shared" si="8"/>
        <v/>
      </c>
      <c r="AG20" s="251" t="str">
        <f t="shared" si="9"/>
        <v/>
      </c>
      <c r="AH20" s="119"/>
    </row>
    <row r="21" spans="1:34">
      <c r="A21" s="81">
        <f>список!A18</f>
        <v>17</v>
      </c>
      <c r="B21" s="92" t="str">
        <f>IF(список!B18="","",список!B18)</f>
        <v/>
      </c>
      <c r="C21" s="92">
        <f>IF(список!C18="","",список!C18)</f>
        <v>0</v>
      </c>
      <c r="D21" s="224"/>
      <c r="E21" s="225"/>
      <c r="F21" s="225"/>
      <c r="G21" s="250" t="str">
        <f t="shared" si="0"/>
        <v/>
      </c>
      <c r="H21" s="251" t="str">
        <f t="shared" si="1"/>
        <v/>
      </c>
      <c r="I21" s="224"/>
      <c r="J21" s="225"/>
      <c r="K21" s="225"/>
      <c r="L21" s="250" t="str">
        <f t="shared" si="2"/>
        <v/>
      </c>
      <c r="M21" s="251" t="str">
        <f t="shared" si="3"/>
        <v/>
      </c>
      <c r="N21" s="224"/>
      <c r="O21" s="225"/>
      <c r="P21" s="225"/>
      <c r="Q21" s="250" t="str">
        <f t="shared" si="4"/>
        <v/>
      </c>
      <c r="R21" s="251" t="str">
        <f t="shared" si="5"/>
        <v/>
      </c>
      <c r="S21" s="224"/>
      <c r="T21" s="224"/>
      <c r="U21" s="225"/>
      <c r="V21" s="225"/>
      <c r="W21" s="250" t="str">
        <f t="shared" si="6"/>
        <v/>
      </c>
      <c r="X21" s="251" t="str">
        <f t="shared" si="7"/>
        <v/>
      </c>
      <c r="Y21" s="224"/>
      <c r="Z21" s="225"/>
      <c r="AA21" s="225"/>
      <c r="AB21" s="225"/>
      <c r="AC21" s="224"/>
      <c r="AD21" s="225"/>
      <c r="AE21" s="225"/>
      <c r="AF21" s="250" t="str">
        <f t="shared" si="8"/>
        <v/>
      </c>
      <c r="AG21" s="251" t="str">
        <f t="shared" si="9"/>
        <v/>
      </c>
      <c r="AH21" s="119"/>
    </row>
    <row r="22" spans="1:34">
      <c r="A22" s="81">
        <f>список!A19</f>
        <v>18</v>
      </c>
      <c r="B22" s="92" t="str">
        <f>IF(список!B19="","",список!B19)</f>
        <v/>
      </c>
      <c r="C22" s="92">
        <f>IF(список!C19="","",список!C19)</f>
        <v>0</v>
      </c>
      <c r="D22" s="224"/>
      <c r="E22" s="225"/>
      <c r="F22" s="225"/>
      <c r="G22" s="250" t="str">
        <f t="shared" si="0"/>
        <v/>
      </c>
      <c r="H22" s="251" t="str">
        <f t="shared" si="1"/>
        <v/>
      </c>
      <c r="I22" s="224"/>
      <c r="J22" s="225"/>
      <c r="K22" s="225"/>
      <c r="L22" s="250" t="str">
        <f t="shared" si="2"/>
        <v/>
      </c>
      <c r="M22" s="251" t="str">
        <f t="shared" si="3"/>
        <v/>
      </c>
      <c r="N22" s="224"/>
      <c r="O22" s="225"/>
      <c r="P22" s="225"/>
      <c r="Q22" s="250" t="str">
        <f t="shared" si="4"/>
        <v/>
      </c>
      <c r="R22" s="251" t="str">
        <f t="shared" si="5"/>
        <v/>
      </c>
      <c r="S22" s="224"/>
      <c r="T22" s="224"/>
      <c r="U22" s="225"/>
      <c r="V22" s="225"/>
      <c r="W22" s="250" t="str">
        <f t="shared" si="6"/>
        <v/>
      </c>
      <c r="X22" s="251" t="str">
        <f t="shared" si="7"/>
        <v/>
      </c>
      <c r="Y22" s="224"/>
      <c r="Z22" s="225"/>
      <c r="AA22" s="225"/>
      <c r="AB22" s="225"/>
      <c r="AC22" s="224"/>
      <c r="AD22" s="225"/>
      <c r="AE22" s="225"/>
      <c r="AF22" s="250" t="str">
        <f t="shared" si="8"/>
        <v/>
      </c>
      <c r="AG22" s="251" t="str">
        <f t="shared" si="9"/>
        <v/>
      </c>
      <c r="AH22" s="119"/>
    </row>
    <row r="23" spans="1:34">
      <c r="A23" s="81">
        <f>список!A20</f>
        <v>19</v>
      </c>
      <c r="B23" s="92" t="str">
        <f>IF(список!B20="","",список!B20)</f>
        <v/>
      </c>
      <c r="C23" s="92">
        <f>IF(список!C20="","",список!C20)</f>
        <v>0</v>
      </c>
      <c r="D23" s="224"/>
      <c r="E23" s="225"/>
      <c r="F23" s="225"/>
      <c r="G23" s="250" t="str">
        <f t="shared" si="0"/>
        <v/>
      </c>
      <c r="H23" s="251" t="str">
        <f t="shared" si="1"/>
        <v/>
      </c>
      <c r="I23" s="224"/>
      <c r="J23" s="225"/>
      <c r="K23" s="225"/>
      <c r="L23" s="250" t="str">
        <f t="shared" si="2"/>
        <v/>
      </c>
      <c r="M23" s="251" t="str">
        <f t="shared" si="3"/>
        <v/>
      </c>
      <c r="N23" s="224"/>
      <c r="O23" s="225"/>
      <c r="P23" s="225"/>
      <c r="Q23" s="250" t="str">
        <f t="shared" si="4"/>
        <v/>
      </c>
      <c r="R23" s="251" t="str">
        <f t="shared" si="5"/>
        <v/>
      </c>
      <c r="S23" s="224"/>
      <c r="T23" s="224"/>
      <c r="U23" s="225"/>
      <c r="V23" s="225"/>
      <c r="W23" s="250" t="str">
        <f t="shared" si="6"/>
        <v/>
      </c>
      <c r="X23" s="251" t="str">
        <f t="shared" si="7"/>
        <v/>
      </c>
      <c r="Y23" s="224"/>
      <c r="Z23" s="225"/>
      <c r="AA23" s="225"/>
      <c r="AB23" s="225"/>
      <c r="AC23" s="224"/>
      <c r="AD23" s="225"/>
      <c r="AE23" s="225"/>
      <c r="AF23" s="250" t="str">
        <f t="shared" si="8"/>
        <v/>
      </c>
      <c r="AG23" s="251" t="str">
        <f t="shared" si="9"/>
        <v/>
      </c>
      <c r="AH23" s="119"/>
    </row>
    <row r="24" spans="1:34">
      <c r="A24" s="81">
        <f>список!A21</f>
        <v>20</v>
      </c>
      <c r="B24" s="92" t="str">
        <f>IF(список!B21="","",список!B21)</f>
        <v/>
      </c>
      <c r="C24" s="92">
        <f>IF(список!C21="","",список!C21)</f>
        <v>0</v>
      </c>
      <c r="D24" s="224"/>
      <c r="E24" s="225"/>
      <c r="F24" s="225"/>
      <c r="G24" s="250" t="str">
        <f t="shared" si="0"/>
        <v/>
      </c>
      <c r="H24" s="251" t="str">
        <f t="shared" si="1"/>
        <v/>
      </c>
      <c r="I24" s="224"/>
      <c r="J24" s="225"/>
      <c r="K24" s="225"/>
      <c r="L24" s="250" t="str">
        <f t="shared" si="2"/>
        <v/>
      </c>
      <c r="M24" s="251" t="str">
        <f t="shared" si="3"/>
        <v/>
      </c>
      <c r="N24" s="224"/>
      <c r="O24" s="225"/>
      <c r="P24" s="225"/>
      <c r="Q24" s="250" t="str">
        <f t="shared" si="4"/>
        <v/>
      </c>
      <c r="R24" s="251" t="str">
        <f t="shared" si="5"/>
        <v/>
      </c>
      <c r="S24" s="224"/>
      <c r="T24" s="224"/>
      <c r="U24" s="225"/>
      <c r="V24" s="225"/>
      <c r="W24" s="250" t="str">
        <f t="shared" si="6"/>
        <v/>
      </c>
      <c r="X24" s="251" t="str">
        <f t="shared" si="7"/>
        <v/>
      </c>
      <c r="Y24" s="224"/>
      <c r="Z24" s="225"/>
      <c r="AA24" s="225"/>
      <c r="AB24" s="225"/>
      <c r="AC24" s="224"/>
      <c r="AD24" s="225"/>
      <c r="AE24" s="225"/>
      <c r="AF24" s="250" t="str">
        <f t="shared" si="8"/>
        <v/>
      </c>
      <c r="AG24" s="251" t="str">
        <f t="shared" si="9"/>
        <v/>
      </c>
      <c r="AH24" s="119"/>
    </row>
    <row r="25" spans="1:34">
      <c r="A25" s="81">
        <f>список!A22</f>
        <v>21</v>
      </c>
      <c r="B25" s="92" t="str">
        <f>IF(список!B22="","",список!B22)</f>
        <v/>
      </c>
      <c r="C25" s="92">
        <f>IF(список!C22="","",список!C22)</f>
        <v>0</v>
      </c>
      <c r="D25" s="224"/>
      <c r="E25" s="225"/>
      <c r="F25" s="225"/>
      <c r="G25" s="250" t="str">
        <f t="shared" si="0"/>
        <v/>
      </c>
      <c r="H25" s="251" t="str">
        <f t="shared" si="1"/>
        <v/>
      </c>
      <c r="I25" s="224"/>
      <c r="J25" s="225"/>
      <c r="K25" s="225"/>
      <c r="L25" s="250" t="str">
        <f t="shared" si="2"/>
        <v/>
      </c>
      <c r="M25" s="251" t="str">
        <f t="shared" si="3"/>
        <v/>
      </c>
      <c r="N25" s="224"/>
      <c r="O25" s="225"/>
      <c r="P25" s="225"/>
      <c r="Q25" s="250" t="str">
        <f t="shared" si="4"/>
        <v/>
      </c>
      <c r="R25" s="251" t="str">
        <f t="shared" si="5"/>
        <v/>
      </c>
      <c r="S25" s="224"/>
      <c r="T25" s="224"/>
      <c r="U25" s="225"/>
      <c r="V25" s="225"/>
      <c r="W25" s="250" t="str">
        <f t="shared" si="6"/>
        <v/>
      </c>
      <c r="X25" s="251" t="str">
        <f t="shared" si="7"/>
        <v/>
      </c>
      <c r="Y25" s="224"/>
      <c r="Z25" s="225"/>
      <c r="AA25" s="225"/>
      <c r="AB25" s="225"/>
      <c r="AC25" s="224"/>
      <c r="AD25" s="225"/>
      <c r="AE25" s="225"/>
      <c r="AF25" s="250" t="str">
        <f t="shared" si="8"/>
        <v/>
      </c>
      <c r="AG25" s="251" t="str">
        <f t="shared" si="9"/>
        <v/>
      </c>
      <c r="AH25" s="119"/>
    </row>
    <row r="26" spans="1:34">
      <c r="A26" s="81">
        <f>список!A23</f>
        <v>22</v>
      </c>
      <c r="B26" s="92" t="str">
        <f>IF(список!B23="","",список!B23)</f>
        <v/>
      </c>
      <c r="C26" s="92">
        <f>IF(список!C23="","",список!C23)</f>
        <v>0</v>
      </c>
      <c r="D26" s="224"/>
      <c r="E26" s="225"/>
      <c r="F26" s="225"/>
      <c r="G26" s="250" t="str">
        <f t="shared" si="0"/>
        <v/>
      </c>
      <c r="H26" s="251" t="str">
        <f t="shared" si="1"/>
        <v/>
      </c>
      <c r="I26" s="224"/>
      <c r="J26" s="225"/>
      <c r="K26" s="225"/>
      <c r="L26" s="250" t="str">
        <f t="shared" si="2"/>
        <v/>
      </c>
      <c r="M26" s="251" t="str">
        <f t="shared" si="3"/>
        <v/>
      </c>
      <c r="N26" s="224"/>
      <c r="O26" s="225"/>
      <c r="P26" s="225"/>
      <c r="Q26" s="250" t="str">
        <f t="shared" si="4"/>
        <v/>
      </c>
      <c r="R26" s="251" t="str">
        <f t="shared" si="5"/>
        <v/>
      </c>
      <c r="S26" s="224"/>
      <c r="T26" s="224"/>
      <c r="U26" s="225"/>
      <c r="V26" s="225"/>
      <c r="W26" s="250" t="str">
        <f t="shared" si="6"/>
        <v/>
      </c>
      <c r="X26" s="251" t="str">
        <f t="shared" si="7"/>
        <v/>
      </c>
      <c r="Y26" s="224"/>
      <c r="Z26" s="225"/>
      <c r="AA26" s="225"/>
      <c r="AB26" s="225"/>
      <c r="AC26" s="224"/>
      <c r="AD26" s="225"/>
      <c r="AE26" s="225"/>
      <c r="AF26" s="250" t="str">
        <f t="shared" si="8"/>
        <v/>
      </c>
      <c r="AG26" s="251" t="str">
        <f t="shared" si="9"/>
        <v/>
      </c>
      <c r="AH26" s="119"/>
    </row>
    <row r="27" spans="1:34">
      <c r="A27" s="81">
        <f>список!A24</f>
        <v>23</v>
      </c>
      <c r="B27" s="92" t="str">
        <f>IF(список!B24="","",список!B24)</f>
        <v/>
      </c>
      <c r="C27" s="92">
        <f>IF(список!C24="","",список!C24)</f>
        <v>0</v>
      </c>
      <c r="D27" s="224"/>
      <c r="E27" s="225"/>
      <c r="F27" s="225"/>
      <c r="G27" s="250" t="str">
        <f t="shared" si="0"/>
        <v/>
      </c>
      <c r="H27" s="251" t="str">
        <f t="shared" si="1"/>
        <v/>
      </c>
      <c r="I27" s="224"/>
      <c r="J27" s="225"/>
      <c r="K27" s="225"/>
      <c r="L27" s="250" t="str">
        <f t="shared" si="2"/>
        <v/>
      </c>
      <c r="M27" s="251" t="str">
        <f t="shared" si="3"/>
        <v/>
      </c>
      <c r="N27" s="224"/>
      <c r="O27" s="225"/>
      <c r="P27" s="225"/>
      <c r="Q27" s="250" t="str">
        <f t="shared" si="4"/>
        <v/>
      </c>
      <c r="R27" s="251" t="str">
        <f t="shared" si="5"/>
        <v/>
      </c>
      <c r="S27" s="224"/>
      <c r="T27" s="224"/>
      <c r="U27" s="225"/>
      <c r="V27" s="225"/>
      <c r="W27" s="250" t="str">
        <f t="shared" si="6"/>
        <v/>
      </c>
      <c r="X27" s="251" t="str">
        <f t="shared" si="7"/>
        <v/>
      </c>
      <c r="Y27" s="224"/>
      <c r="Z27" s="225"/>
      <c r="AA27" s="225"/>
      <c r="AB27" s="225"/>
      <c r="AC27" s="224"/>
      <c r="AD27" s="225"/>
      <c r="AE27" s="225"/>
      <c r="AF27" s="250" t="str">
        <f t="shared" si="8"/>
        <v/>
      </c>
      <c r="AG27" s="251" t="str">
        <f t="shared" si="9"/>
        <v/>
      </c>
      <c r="AH27" s="119"/>
    </row>
    <row r="28" spans="1:34">
      <c r="A28" s="81">
        <f>список!A25</f>
        <v>24</v>
      </c>
      <c r="B28" s="92" t="str">
        <f>IF(список!B25="","",список!B25)</f>
        <v/>
      </c>
      <c r="C28" s="92">
        <f>IF(список!C25="","",список!C25)</f>
        <v>0</v>
      </c>
      <c r="D28" s="224"/>
      <c r="E28" s="225"/>
      <c r="F28" s="225"/>
      <c r="G28" s="250" t="str">
        <f t="shared" si="0"/>
        <v/>
      </c>
      <c r="H28" s="251" t="str">
        <f t="shared" si="1"/>
        <v/>
      </c>
      <c r="I28" s="224"/>
      <c r="J28" s="225"/>
      <c r="K28" s="225"/>
      <c r="L28" s="250" t="str">
        <f t="shared" si="2"/>
        <v/>
      </c>
      <c r="M28" s="251" t="str">
        <f t="shared" si="3"/>
        <v/>
      </c>
      <c r="N28" s="224"/>
      <c r="O28" s="225"/>
      <c r="P28" s="225"/>
      <c r="Q28" s="250" t="str">
        <f t="shared" si="4"/>
        <v/>
      </c>
      <c r="R28" s="251" t="str">
        <f t="shared" si="5"/>
        <v/>
      </c>
      <c r="S28" s="224"/>
      <c r="T28" s="224"/>
      <c r="U28" s="225"/>
      <c r="V28" s="225"/>
      <c r="W28" s="250" t="str">
        <f t="shared" si="6"/>
        <v/>
      </c>
      <c r="X28" s="251" t="str">
        <f t="shared" si="7"/>
        <v/>
      </c>
      <c r="Y28" s="224"/>
      <c r="Z28" s="225"/>
      <c r="AA28" s="225"/>
      <c r="AB28" s="225"/>
      <c r="AC28" s="224"/>
      <c r="AD28" s="225"/>
      <c r="AE28" s="225"/>
      <c r="AF28" s="250" t="str">
        <f t="shared" si="8"/>
        <v/>
      </c>
      <c r="AG28" s="251" t="str">
        <f t="shared" si="9"/>
        <v/>
      </c>
      <c r="AH28" s="119"/>
    </row>
    <row r="29" spans="1:34">
      <c r="A29" s="81">
        <f>список!A26</f>
        <v>25</v>
      </c>
      <c r="B29" s="92" t="str">
        <f>IF(список!B26="","",список!B26)</f>
        <v/>
      </c>
      <c r="C29" s="92">
        <f>IF(список!C26="","",список!C26)</f>
        <v>0</v>
      </c>
      <c r="D29" s="224"/>
      <c r="E29" s="225"/>
      <c r="F29" s="225"/>
      <c r="G29" s="250" t="str">
        <f t="shared" si="0"/>
        <v/>
      </c>
      <c r="H29" s="251" t="str">
        <f t="shared" si="1"/>
        <v/>
      </c>
      <c r="I29" s="224"/>
      <c r="J29" s="225"/>
      <c r="K29" s="225"/>
      <c r="L29" s="250" t="str">
        <f t="shared" si="2"/>
        <v/>
      </c>
      <c r="M29" s="251" t="str">
        <f t="shared" si="3"/>
        <v/>
      </c>
      <c r="N29" s="224"/>
      <c r="O29" s="225"/>
      <c r="P29" s="225"/>
      <c r="Q29" s="250" t="str">
        <f t="shared" si="4"/>
        <v/>
      </c>
      <c r="R29" s="251" t="str">
        <f t="shared" si="5"/>
        <v/>
      </c>
      <c r="S29" s="224"/>
      <c r="T29" s="224"/>
      <c r="U29" s="225"/>
      <c r="V29" s="225"/>
      <c r="W29" s="250" t="str">
        <f t="shared" si="6"/>
        <v/>
      </c>
      <c r="X29" s="251" t="str">
        <f t="shared" si="7"/>
        <v/>
      </c>
      <c r="Y29" s="224"/>
      <c r="Z29" s="225"/>
      <c r="AA29" s="225"/>
      <c r="AB29" s="225"/>
      <c r="AC29" s="224"/>
      <c r="AD29" s="225"/>
      <c r="AE29" s="225"/>
      <c r="AF29" s="250" t="str">
        <f t="shared" si="8"/>
        <v/>
      </c>
      <c r="AG29" s="251" t="str">
        <f t="shared" si="9"/>
        <v/>
      </c>
      <c r="AH29" s="119"/>
    </row>
    <row r="30" spans="1:34">
      <c r="A30" s="81">
        <f>список!A27</f>
        <v>26</v>
      </c>
      <c r="B30" s="92" t="str">
        <f>IF(список!B27="","",список!B27)</f>
        <v/>
      </c>
      <c r="C30" s="92">
        <f>IF(список!C27="","",список!C27)</f>
        <v>0</v>
      </c>
      <c r="D30" s="224"/>
      <c r="E30" s="225"/>
      <c r="F30" s="225"/>
      <c r="G30" s="250" t="str">
        <f t="shared" ref="G30:G39" si="10">IF(D30="","",IF(E30="","",IF(F30="","",SUM(D30:F30)/3)))</f>
        <v/>
      </c>
      <c r="H30" s="251" t="str">
        <f t="shared" si="1"/>
        <v/>
      </c>
      <c r="I30" s="224"/>
      <c r="J30" s="225"/>
      <c r="K30" s="225"/>
      <c r="L30" s="250" t="str">
        <f t="shared" si="2"/>
        <v/>
      </c>
      <c r="M30" s="251" t="str">
        <f t="shared" si="3"/>
        <v/>
      </c>
      <c r="N30" s="224"/>
      <c r="O30" s="225"/>
      <c r="P30" s="225"/>
      <c r="Q30" s="250" t="str">
        <f t="shared" si="4"/>
        <v/>
      </c>
      <c r="R30" s="251" t="str">
        <f t="shared" si="5"/>
        <v/>
      </c>
      <c r="S30" s="224"/>
      <c r="T30" s="224"/>
      <c r="U30" s="225"/>
      <c r="V30" s="225"/>
      <c r="W30" s="250" t="str">
        <f t="shared" si="6"/>
        <v/>
      </c>
      <c r="X30" s="251" t="str">
        <f t="shared" si="7"/>
        <v/>
      </c>
      <c r="Y30" s="224"/>
      <c r="Z30" s="225"/>
      <c r="AA30" s="225"/>
      <c r="AB30" s="225"/>
      <c r="AC30" s="224"/>
      <c r="AD30" s="225"/>
      <c r="AE30" s="225"/>
      <c r="AF30" s="250" t="str">
        <f t="shared" si="8"/>
        <v/>
      </c>
      <c r="AG30" s="251" t="str">
        <f t="shared" si="9"/>
        <v/>
      </c>
      <c r="AH30" s="119"/>
    </row>
    <row r="31" spans="1:34">
      <c r="A31" s="81">
        <f>список!A28</f>
        <v>27</v>
      </c>
      <c r="B31" s="92" t="str">
        <f>IF(список!B28="","",список!B28)</f>
        <v/>
      </c>
      <c r="C31" s="92">
        <f>IF(список!C28="","",список!C28)</f>
        <v>0</v>
      </c>
      <c r="D31" s="224"/>
      <c r="E31" s="225"/>
      <c r="F31" s="225"/>
      <c r="G31" s="250" t="str">
        <f t="shared" si="10"/>
        <v/>
      </c>
      <c r="H31" s="251" t="str">
        <f t="shared" si="1"/>
        <v/>
      </c>
      <c r="I31" s="224"/>
      <c r="J31" s="225"/>
      <c r="K31" s="225"/>
      <c r="L31" s="250" t="str">
        <f t="shared" si="2"/>
        <v/>
      </c>
      <c r="M31" s="251" t="str">
        <f t="shared" si="3"/>
        <v/>
      </c>
      <c r="N31" s="224"/>
      <c r="O31" s="225"/>
      <c r="P31" s="225"/>
      <c r="Q31" s="250" t="str">
        <f t="shared" si="4"/>
        <v/>
      </c>
      <c r="R31" s="251" t="str">
        <f t="shared" si="5"/>
        <v/>
      </c>
      <c r="S31" s="224"/>
      <c r="T31" s="224"/>
      <c r="U31" s="225"/>
      <c r="V31" s="225"/>
      <c r="W31" s="250" t="str">
        <f t="shared" si="6"/>
        <v/>
      </c>
      <c r="X31" s="251" t="str">
        <f t="shared" si="7"/>
        <v/>
      </c>
      <c r="Y31" s="224"/>
      <c r="Z31" s="225"/>
      <c r="AA31" s="225"/>
      <c r="AB31" s="225"/>
      <c r="AC31" s="224"/>
      <c r="AD31" s="225"/>
      <c r="AE31" s="225"/>
      <c r="AF31" s="250" t="str">
        <f t="shared" si="8"/>
        <v/>
      </c>
      <c r="AG31" s="251" t="str">
        <f t="shared" si="9"/>
        <v/>
      </c>
      <c r="AH31" s="119"/>
    </row>
    <row r="32" spans="1:34">
      <c r="A32" s="81">
        <f>список!A29</f>
        <v>28</v>
      </c>
      <c r="B32" s="92" t="str">
        <f>IF(список!B29="","",список!B29)</f>
        <v/>
      </c>
      <c r="C32" s="92">
        <f>IF(список!C29="","",список!C29)</f>
        <v>0</v>
      </c>
      <c r="D32" s="224"/>
      <c r="E32" s="225"/>
      <c r="F32" s="225"/>
      <c r="G32" s="250" t="str">
        <f t="shared" si="10"/>
        <v/>
      </c>
      <c r="H32" s="251" t="str">
        <f t="shared" si="1"/>
        <v/>
      </c>
      <c r="I32" s="224"/>
      <c r="J32" s="225"/>
      <c r="K32" s="225"/>
      <c r="L32" s="250" t="str">
        <f t="shared" si="2"/>
        <v/>
      </c>
      <c r="M32" s="251" t="str">
        <f t="shared" si="3"/>
        <v/>
      </c>
      <c r="N32" s="224"/>
      <c r="O32" s="225"/>
      <c r="P32" s="225"/>
      <c r="Q32" s="250" t="str">
        <f t="shared" si="4"/>
        <v/>
      </c>
      <c r="R32" s="251" t="str">
        <f t="shared" si="5"/>
        <v/>
      </c>
      <c r="S32" s="224"/>
      <c r="T32" s="224"/>
      <c r="U32" s="225"/>
      <c r="V32" s="225"/>
      <c r="W32" s="250" t="str">
        <f t="shared" si="6"/>
        <v/>
      </c>
      <c r="X32" s="251" t="str">
        <f t="shared" si="7"/>
        <v/>
      </c>
      <c r="Y32" s="224"/>
      <c r="Z32" s="225"/>
      <c r="AA32" s="225"/>
      <c r="AB32" s="225"/>
      <c r="AC32" s="224"/>
      <c r="AD32" s="225"/>
      <c r="AE32" s="225"/>
      <c r="AF32" s="250" t="str">
        <f t="shared" si="8"/>
        <v/>
      </c>
      <c r="AG32" s="251" t="str">
        <f t="shared" si="9"/>
        <v/>
      </c>
      <c r="AH32" s="119"/>
    </row>
    <row r="33" spans="1:34">
      <c r="A33" s="81">
        <f>список!A30</f>
        <v>29</v>
      </c>
      <c r="B33" s="92" t="str">
        <f>IF(список!B30="","",список!B30)</f>
        <v/>
      </c>
      <c r="C33" s="92">
        <f>IF(список!C30="","",список!C30)</f>
        <v>0</v>
      </c>
      <c r="D33" s="224"/>
      <c r="E33" s="225"/>
      <c r="F33" s="225"/>
      <c r="G33" s="250" t="str">
        <f t="shared" si="10"/>
        <v/>
      </c>
      <c r="H33" s="251" t="str">
        <f t="shared" si="1"/>
        <v/>
      </c>
      <c r="I33" s="224"/>
      <c r="J33" s="225"/>
      <c r="K33" s="225"/>
      <c r="L33" s="250" t="str">
        <f t="shared" si="2"/>
        <v/>
      </c>
      <c r="M33" s="251" t="str">
        <f t="shared" si="3"/>
        <v/>
      </c>
      <c r="N33" s="224"/>
      <c r="O33" s="225"/>
      <c r="P33" s="225"/>
      <c r="Q33" s="250" t="str">
        <f t="shared" si="4"/>
        <v/>
      </c>
      <c r="R33" s="251" t="str">
        <f t="shared" si="5"/>
        <v/>
      </c>
      <c r="S33" s="224"/>
      <c r="T33" s="224"/>
      <c r="U33" s="225"/>
      <c r="V33" s="225"/>
      <c r="W33" s="250" t="str">
        <f t="shared" si="6"/>
        <v/>
      </c>
      <c r="X33" s="251" t="str">
        <f t="shared" si="7"/>
        <v/>
      </c>
      <c r="Y33" s="224"/>
      <c r="Z33" s="225"/>
      <c r="AA33" s="225"/>
      <c r="AB33" s="225"/>
      <c r="AC33" s="224"/>
      <c r="AD33" s="225"/>
      <c r="AE33" s="225"/>
      <c r="AF33" s="250" t="str">
        <f t="shared" si="8"/>
        <v/>
      </c>
      <c r="AG33" s="251" t="str">
        <f t="shared" si="9"/>
        <v/>
      </c>
      <c r="AH33" s="119"/>
    </row>
    <row r="34" spans="1:34">
      <c r="A34" s="81">
        <f>список!A31</f>
        <v>30</v>
      </c>
      <c r="B34" s="92" t="str">
        <f>IF(список!B31="","",список!B31)</f>
        <v/>
      </c>
      <c r="C34" s="92">
        <f>IF(список!C31="","",список!C31)</f>
        <v>0</v>
      </c>
      <c r="D34" s="224"/>
      <c r="E34" s="225"/>
      <c r="F34" s="225"/>
      <c r="G34" s="250" t="str">
        <f t="shared" si="10"/>
        <v/>
      </c>
      <c r="H34" s="251" t="str">
        <f t="shared" si="1"/>
        <v/>
      </c>
      <c r="I34" s="224"/>
      <c r="J34" s="225"/>
      <c r="K34" s="225"/>
      <c r="L34" s="250" t="str">
        <f t="shared" si="2"/>
        <v/>
      </c>
      <c r="M34" s="251" t="str">
        <f t="shared" si="3"/>
        <v/>
      </c>
      <c r="N34" s="224"/>
      <c r="O34" s="225"/>
      <c r="P34" s="225"/>
      <c r="Q34" s="250" t="str">
        <f t="shared" si="4"/>
        <v/>
      </c>
      <c r="R34" s="251" t="str">
        <f t="shared" si="5"/>
        <v/>
      </c>
      <c r="S34" s="224"/>
      <c r="T34" s="224"/>
      <c r="U34" s="225"/>
      <c r="V34" s="225"/>
      <c r="W34" s="250" t="str">
        <f t="shared" si="6"/>
        <v/>
      </c>
      <c r="X34" s="251" t="str">
        <f t="shared" si="7"/>
        <v/>
      </c>
      <c r="Y34" s="224"/>
      <c r="Z34" s="225"/>
      <c r="AA34" s="225"/>
      <c r="AB34" s="225"/>
      <c r="AC34" s="224"/>
      <c r="AD34" s="225"/>
      <c r="AE34" s="225"/>
      <c r="AF34" s="250" t="str">
        <f t="shared" si="8"/>
        <v/>
      </c>
      <c r="AG34" s="251" t="str">
        <f t="shared" si="9"/>
        <v/>
      </c>
      <c r="AH34" s="119"/>
    </row>
    <row r="35" spans="1:34" ht="15.75">
      <c r="A35" s="81">
        <f>список!A32</f>
        <v>31</v>
      </c>
      <c r="B35" s="92" t="str">
        <f>IF(список!B32="","",список!B32)</f>
        <v/>
      </c>
      <c r="C35" s="92">
        <f>IF(список!C32="","",список!C32)</f>
        <v>0</v>
      </c>
      <c r="D35" s="224"/>
      <c r="E35" s="225"/>
      <c r="F35" s="225"/>
      <c r="G35" s="250" t="str">
        <f t="shared" si="10"/>
        <v/>
      </c>
      <c r="H35" s="251" t="str">
        <f t="shared" si="1"/>
        <v/>
      </c>
      <c r="I35" s="225"/>
      <c r="J35" s="225"/>
      <c r="K35" s="243"/>
      <c r="L35" s="250" t="str">
        <f t="shared" si="2"/>
        <v/>
      </c>
      <c r="M35" s="251" t="str">
        <f t="shared" si="3"/>
        <v/>
      </c>
      <c r="N35" s="224"/>
      <c r="O35" s="225"/>
      <c r="P35" s="225"/>
      <c r="Q35" s="250" t="str">
        <f t="shared" si="4"/>
        <v/>
      </c>
      <c r="R35" s="251" t="str">
        <f t="shared" si="5"/>
        <v/>
      </c>
      <c r="S35" s="224"/>
      <c r="T35" s="224"/>
      <c r="U35" s="225"/>
      <c r="V35" s="225"/>
      <c r="W35" s="250" t="str">
        <f t="shared" si="6"/>
        <v/>
      </c>
      <c r="X35" s="251" t="str">
        <f t="shared" si="7"/>
        <v/>
      </c>
      <c r="Y35" s="254"/>
      <c r="Z35" s="225"/>
      <c r="AA35" s="225"/>
      <c r="AB35" s="225"/>
      <c r="AC35" s="225"/>
      <c r="AD35" s="225"/>
      <c r="AE35" s="243"/>
      <c r="AF35" s="250" t="str">
        <f t="shared" si="8"/>
        <v/>
      </c>
      <c r="AG35" s="251" t="str">
        <f t="shared" si="9"/>
        <v/>
      </c>
      <c r="AH35" s="119"/>
    </row>
    <row r="36" spans="1:34">
      <c r="A36" s="81">
        <f>список!A33</f>
        <v>32</v>
      </c>
      <c r="B36" s="92" t="str">
        <f>IF(список!B33="","",список!B33)</f>
        <v/>
      </c>
      <c r="C36" s="92">
        <f>IF(список!C33="","",список!C33)</f>
        <v>0</v>
      </c>
      <c r="D36" s="225"/>
      <c r="E36" s="225"/>
      <c r="F36" s="243"/>
      <c r="G36" s="250" t="str">
        <f t="shared" si="10"/>
        <v/>
      </c>
      <c r="H36" s="251" t="str">
        <f t="shared" si="1"/>
        <v/>
      </c>
      <c r="I36" s="225"/>
      <c r="J36" s="225"/>
      <c r="K36" s="243"/>
      <c r="L36" s="250" t="str">
        <f t="shared" si="2"/>
        <v/>
      </c>
      <c r="M36" s="251" t="str">
        <f t="shared" si="3"/>
        <v/>
      </c>
      <c r="N36" s="225"/>
      <c r="O36" s="225"/>
      <c r="P36" s="243"/>
      <c r="Q36" s="250" t="str">
        <f t="shared" si="4"/>
        <v/>
      </c>
      <c r="R36" s="251" t="str">
        <f t="shared" si="5"/>
        <v/>
      </c>
      <c r="S36" s="225"/>
      <c r="T36" s="225"/>
      <c r="U36" s="225"/>
      <c r="V36" s="243"/>
      <c r="W36" s="250" t="str">
        <f t="shared" si="6"/>
        <v/>
      </c>
      <c r="X36" s="251" t="str">
        <f t="shared" si="7"/>
        <v/>
      </c>
      <c r="Y36" s="211"/>
      <c r="Z36" s="82"/>
      <c r="AA36" s="82"/>
      <c r="AB36" s="82"/>
      <c r="AC36" s="225"/>
      <c r="AD36" s="225"/>
      <c r="AE36" s="243"/>
      <c r="AF36" s="250" t="str">
        <f t="shared" si="8"/>
        <v/>
      </c>
      <c r="AG36" s="251" t="str">
        <f t="shared" si="9"/>
        <v/>
      </c>
      <c r="AH36" s="119"/>
    </row>
    <row r="37" spans="1:34">
      <c r="A37" s="81">
        <f>список!A34</f>
        <v>33</v>
      </c>
      <c r="B37" s="92" t="str">
        <f>IF(список!B34="","",список!B34)</f>
        <v/>
      </c>
      <c r="C37" s="92">
        <f>IF(список!C34="","",список!C34)</f>
        <v>0</v>
      </c>
      <c r="D37" s="224"/>
      <c r="E37" s="225"/>
      <c r="F37" s="225"/>
      <c r="G37" s="250" t="str">
        <f t="shared" si="10"/>
        <v/>
      </c>
      <c r="H37" s="251" t="str">
        <f t="shared" si="1"/>
        <v/>
      </c>
      <c r="I37" s="211"/>
      <c r="J37" s="82"/>
      <c r="K37" s="210"/>
      <c r="L37" s="250" t="str">
        <f t="shared" si="2"/>
        <v/>
      </c>
      <c r="M37" s="251" t="str">
        <f t="shared" si="3"/>
        <v/>
      </c>
      <c r="N37" s="211"/>
      <c r="O37" s="82"/>
      <c r="P37" s="210"/>
      <c r="Q37" s="250" t="str">
        <f t="shared" si="4"/>
        <v/>
      </c>
      <c r="R37" s="251" t="str">
        <f t="shared" si="5"/>
        <v/>
      </c>
      <c r="S37" s="225"/>
      <c r="T37" s="225"/>
      <c r="U37" s="225"/>
      <c r="V37" s="243"/>
      <c r="W37" s="250" t="str">
        <f t="shared" si="6"/>
        <v/>
      </c>
      <c r="X37" s="251" t="str">
        <f t="shared" si="7"/>
        <v/>
      </c>
      <c r="Y37" s="211"/>
      <c r="Z37" s="82"/>
      <c r="AA37" s="82"/>
      <c r="AB37" s="82"/>
      <c r="AC37" s="82"/>
      <c r="AD37" s="210"/>
      <c r="AE37" s="210"/>
      <c r="AF37" s="250" t="str">
        <f t="shared" si="8"/>
        <v/>
      </c>
      <c r="AG37" s="251" t="str">
        <f t="shared" si="9"/>
        <v/>
      </c>
      <c r="AH37" s="119"/>
    </row>
    <row r="38" spans="1:34">
      <c r="A38" s="81">
        <f>список!A35</f>
        <v>34</v>
      </c>
      <c r="B38" s="92" t="str">
        <f>IF(список!B35="","",список!B35)</f>
        <v/>
      </c>
      <c r="C38" s="92">
        <f>IF(список!C35="","",список!C35)</f>
        <v>0</v>
      </c>
      <c r="D38" s="83"/>
      <c r="E38" s="83"/>
      <c r="F38" s="276"/>
      <c r="G38" s="250" t="str">
        <f t="shared" si="10"/>
        <v/>
      </c>
      <c r="H38" s="251" t="str">
        <f t="shared" si="1"/>
        <v/>
      </c>
      <c r="I38" s="273"/>
      <c r="J38" s="83"/>
      <c r="K38" s="276"/>
      <c r="L38" s="250" t="str">
        <f t="shared" si="2"/>
        <v/>
      </c>
      <c r="M38" s="251" t="str">
        <f t="shared" si="3"/>
        <v/>
      </c>
      <c r="N38" s="273"/>
      <c r="O38" s="83"/>
      <c r="P38" s="276"/>
      <c r="Q38" s="250" t="str">
        <f t="shared" si="4"/>
        <v/>
      </c>
      <c r="R38" s="251" t="str">
        <f t="shared" si="5"/>
        <v/>
      </c>
      <c r="S38" s="273"/>
      <c r="T38" s="83"/>
      <c r="U38" s="83"/>
      <c r="V38" s="276"/>
      <c r="W38" s="250" t="str">
        <f t="shared" si="6"/>
        <v/>
      </c>
      <c r="X38" s="251" t="str">
        <f t="shared" si="7"/>
        <v/>
      </c>
      <c r="Y38" s="273"/>
      <c r="Z38" s="83"/>
      <c r="AA38" s="83"/>
      <c r="AB38" s="83"/>
      <c r="AC38" s="83"/>
      <c r="AD38" s="83"/>
      <c r="AE38" s="276"/>
      <c r="AF38" s="250" t="str">
        <f t="shared" si="8"/>
        <v/>
      </c>
      <c r="AG38" s="251" t="str">
        <f t="shared" si="9"/>
        <v/>
      </c>
      <c r="AH38" s="119"/>
    </row>
    <row r="39" spans="1:34" ht="15.75" thickBot="1">
      <c r="A39" s="81">
        <f>список!A36</f>
        <v>35</v>
      </c>
      <c r="B39" s="92" t="str">
        <f>IF(список!B36="","",список!B36)</f>
        <v/>
      </c>
      <c r="C39" s="92">
        <f>IF(список!C36="","",список!C36)</f>
        <v>0</v>
      </c>
      <c r="D39" s="83"/>
      <c r="E39" s="83"/>
      <c r="F39" s="276"/>
      <c r="G39" s="252" t="str">
        <f t="shared" si="10"/>
        <v/>
      </c>
      <c r="H39" s="253" t="str">
        <f t="shared" si="1"/>
        <v/>
      </c>
      <c r="I39" s="273"/>
      <c r="J39" s="83"/>
      <c r="K39" s="276"/>
      <c r="L39" s="252" t="str">
        <f t="shared" si="2"/>
        <v/>
      </c>
      <c r="M39" s="253" t="str">
        <f t="shared" si="3"/>
        <v/>
      </c>
      <c r="N39" s="273"/>
      <c r="O39" s="83"/>
      <c r="P39" s="276"/>
      <c r="Q39" s="252" t="str">
        <f t="shared" si="4"/>
        <v/>
      </c>
      <c r="R39" s="253" t="str">
        <f t="shared" si="5"/>
        <v/>
      </c>
      <c r="S39" s="273"/>
      <c r="T39" s="83"/>
      <c r="U39" s="83"/>
      <c r="V39" s="276"/>
      <c r="W39" s="252" t="str">
        <f t="shared" si="6"/>
        <v/>
      </c>
      <c r="X39" s="253" t="str">
        <f t="shared" si="7"/>
        <v/>
      </c>
      <c r="Y39" s="273"/>
      <c r="Z39" s="83"/>
      <c r="AA39" s="83"/>
      <c r="AB39" s="83"/>
      <c r="AC39" s="83"/>
      <c r="AD39" s="83"/>
      <c r="AE39" s="276"/>
      <c r="AF39" s="252" t="str">
        <f t="shared" si="8"/>
        <v/>
      </c>
      <c r="AG39" s="253" t="str">
        <f t="shared" si="9"/>
        <v/>
      </c>
      <c r="AH39" s="119"/>
    </row>
    <row r="40" spans="1:34">
      <c r="G40" s="84"/>
      <c r="H40" s="84"/>
      <c r="L40" s="84"/>
      <c r="M40" s="84"/>
      <c r="Q40" s="84"/>
      <c r="R40" s="84"/>
      <c r="W40" s="84"/>
      <c r="X40" s="84"/>
      <c r="AF40" s="84"/>
      <c r="AG40" s="84"/>
    </row>
  </sheetData>
  <sheetProtection password="CC6F" sheet="1" objects="1" scenarios="1" selectLockedCells="1"/>
  <mergeCells count="15">
    <mergeCell ref="A1:AG1"/>
    <mergeCell ref="Y3:AG3"/>
    <mergeCell ref="AF4:AG4"/>
    <mergeCell ref="A2:AG2"/>
    <mergeCell ref="G4:H4"/>
    <mergeCell ref="L4:M4"/>
    <mergeCell ref="Q4:R4"/>
    <mergeCell ref="W4:X4"/>
    <mergeCell ref="D3:H3"/>
    <mergeCell ref="I3:M3"/>
    <mergeCell ref="N3:R3"/>
    <mergeCell ref="S3:X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52"/>
      <c r="B1" s="352"/>
      <c r="C1" s="352"/>
      <c r="D1" s="352"/>
      <c r="E1" s="352"/>
      <c r="F1" s="352"/>
      <c r="G1" s="352"/>
      <c r="H1" s="352"/>
      <c r="I1" s="352"/>
      <c r="J1" s="352"/>
      <c r="K1" s="352"/>
      <c r="L1" s="352"/>
      <c r="M1" s="352"/>
      <c r="N1" s="352"/>
    </row>
    <row r="2" spans="1:14" ht="15.75">
      <c r="A2" s="1" t="str">
        <f>список!A1</f>
        <v>№</v>
      </c>
      <c r="B2" s="1" t="str">
        <f>список!B1</f>
        <v>Фамилия, имя воспитанника</v>
      </c>
      <c r="C2" s="353">
        <v>1</v>
      </c>
      <c r="D2" s="353"/>
      <c r="E2" s="353">
        <v>2</v>
      </c>
      <c r="F2" s="353"/>
      <c r="G2" s="353">
        <v>3</v>
      </c>
      <c r="H2" s="353"/>
      <c r="I2" s="353">
        <v>4</v>
      </c>
      <c r="J2" s="353"/>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82" priority="6" stopIfTrue="1" operator="equal">
      <formula>"очень высокий"</formula>
    </cfRule>
    <cfRule type="cellIs" dxfId="281" priority="7" stopIfTrue="1" operator="equal">
      <formula>"сниженный"</formula>
    </cfRule>
    <cfRule type="cellIs" dxfId="280" priority="8" stopIfTrue="1" operator="equal">
      <formula>"низкий"</formula>
    </cfRule>
  </conditionalFormatting>
  <conditionalFormatting sqref="L20:L31">
    <cfRule type="containsText" dxfId="2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59" t="str">
        <f>'[1]сырые баллы'!A1:Y1</f>
        <v>оценка уровня сформированности компонентов учебной деятельности</v>
      </c>
      <c r="B1" s="359"/>
      <c r="C1" s="359"/>
      <c r="D1" s="359"/>
      <c r="E1" s="360"/>
      <c r="F1" s="360"/>
      <c r="G1" s="360"/>
      <c r="H1" s="360"/>
      <c r="I1" s="360"/>
      <c r="J1" s="360"/>
      <c r="K1" s="360"/>
      <c r="L1" s="360"/>
      <c r="M1" s="360"/>
      <c r="N1" s="360"/>
      <c r="O1" s="360"/>
      <c r="P1" s="360"/>
      <c r="Q1" s="360"/>
      <c r="R1" s="360"/>
      <c r="S1" s="360"/>
      <c r="T1" s="360"/>
      <c r="U1" s="360"/>
      <c r="V1" s="360"/>
      <c r="W1" s="360"/>
      <c r="X1" s="360"/>
      <c r="Y1" s="361" t="s">
        <v>8</v>
      </c>
      <c r="Z1" s="362"/>
      <c r="AA1" s="362"/>
      <c r="AB1" s="362"/>
      <c r="AC1" s="362"/>
      <c r="AD1" s="362"/>
      <c r="AE1" s="362"/>
      <c r="AF1" s="362"/>
      <c r="AG1" s="362"/>
      <c r="AH1" s="362"/>
      <c r="AI1" s="362"/>
      <c r="AJ1" s="362"/>
      <c r="AK1" s="363"/>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64" t="str">
        <f>список!A1</f>
        <v>№</v>
      </c>
      <c r="B2" s="364" t="str">
        <f>'[1]сырые баллы'!B2:B3</f>
        <v>Ф.И.</v>
      </c>
      <c r="C2" s="364" t="str">
        <f>'[1]сырые баллы'!C2:C3</f>
        <v>Класс</v>
      </c>
      <c r="D2" s="365" t="str">
        <f>'[1]сырые баллы'!D2:D2</f>
        <v>дата заполнения</v>
      </c>
      <c r="E2" s="355" t="str">
        <f>'[1]сырые баллы'!E2:AO2</f>
        <v>часть А</v>
      </c>
      <c r="F2" s="356"/>
      <c r="G2" s="356"/>
      <c r="H2" s="356"/>
      <c r="I2" s="356"/>
      <c r="J2" s="356"/>
      <c r="K2" s="356"/>
      <c r="L2" s="356"/>
      <c r="M2" s="356"/>
      <c r="N2" s="356"/>
      <c r="O2" s="356"/>
      <c r="P2" s="356"/>
      <c r="Q2" s="356"/>
      <c r="R2" s="356"/>
      <c r="S2" s="356"/>
      <c r="T2" s="356"/>
      <c r="U2" s="356"/>
      <c r="V2" s="356"/>
      <c r="W2" s="356"/>
      <c r="X2" s="356"/>
      <c r="Y2" s="356"/>
      <c r="Z2" s="356"/>
      <c r="AA2" s="356"/>
      <c r="AB2" s="356"/>
      <c r="AC2" s="356"/>
      <c r="AD2" s="357"/>
      <c r="AE2" s="355" t="s">
        <v>7</v>
      </c>
      <c r="AF2" s="356"/>
      <c r="AG2" s="356"/>
      <c r="AH2" s="356"/>
      <c r="AI2" s="356"/>
      <c r="AJ2" s="356"/>
      <c r="AK2" s="356"/>
      <c r="AL2" s="356"/>
      <c r="AM2" s="356"/>
      <c r="AN2" s="356"/>
      <c r="AO2" s="356"/>
      <c r="AP2" s="356"/>
      <c r="AQ2" s="356"/>
      <c r="AR2" s="356"/>
      <c r="AS2" s="356"/>
      <c r="AT2" s="356"/>
      <c r="AU2" s="356"/>
      <c r="AV2" s="356"/>
      <c r="AW2" s="356"/>
      <c r="AX2" s="356"/>
      <c r="AY2" s="356"/>
      <c r="AZ2" s="356"/>
      <c r="BA2" s="356"/>
      <c r="BB2" s="356"/>
      <c r="BC2" s="356"/>
      <c r="BD2" s="356"/>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64"/>
      <c r="B3" s="364"/>
      <c r="C3" s="364"/>
      <c r="D3" s="366"/>
      <c r="E3" s="358">
        <v>1</v>
      </c>
      <c r="F3" s="358"/>
      <c r="G3" s="358">
        <v>2</v>
      </c>
      <c r="H3" s="358"/>
      <c r="I3" s="358">
        <f>'[1]сырые баллы'!G3</f>
        <v>3</v>
      </c>
      <c r="J3" s="358"/>
      <c r="K3" s="358">
        <v>4</v>
      </c>
      <c r="L3" s="358"/>
      <c r="M3" s="358">
        <v>5</v>
      </c>
      <c r="N3" s="358"/>
      <c r="O3" s="358">
        <v>6</v>
      </c>
      <c r="P3" s="358"/>
      <c r="Q3" s="358">
        <v>7</v>
      </c>
      <c r="R3" s="358"/>
      <c r="S3" s="358">
        <v>8</v>
      </c>
      <c r="T3" s="358"/>
      <c r="U3" s="358">
        <v>9</v>
      </c>
      <c r="V3" s="358"/>
      <c r="W3" s="358">
        <v>10</v>
      </c>
      <c r="X3" s="358"/>
      <c r="Y3" s="358">
        <v>11</v>
      </c>
      <c r="Z3" s="358"/>
      <c r="AA3" s="358">
        <v>12</v>
      </c>
      <c r="AB3" s="358"/>
      <c r="AC3" s="358">
        <v>13</v>
      </c>
      <c r="AD3" s="358"/>
      <c r="AE3" s="354">
        <v>1</v>
      </c>
      <c r="AF3" s="354"/>
      <c r="AG3" s="354">
        <v>2</v>
      </c>
      <c r="AH3" s="354"/>
      <c r="AI3" s="354">
        <v>3</v>
      </c>
      <c r="AJ3" s="354"/>
      <c r="AK3" s="354">
        <v>4</v>
      </c>
      <c r="AL3" s="354"/>
      <c r="AM3" s="354">
        <v>5</v>
      </c>
      <c r="AN3" s="354"/>
      <c r="AO3" s="354">
        <v>6</v>
      </c>
      <c r="AP3" s="354"/>
      <c r="AQ3" s="354">
        <v>7</v>
      </c>
      <c r="AR3" s="354"/>
      <c r="AS3" s="354">
        <v>8</v>
      </c>
      <c r="AT3" s="354"/>
      <c r="AU3" s="354">
        <v>9</v>
      </c>
      <c r="AV3" s="354"/>
      <c r="AW3" s="354">
        <v>10</v>
      </c>
      <c r="AX3" s="354"/>
      <c r="AY3" s="354">
        <v>11</v>
      </c>
      <c r="AZ3" s="354"/>
      <c r="BA3" s="354">
        <v>12</v>
      </c>
      <c r="BB3" s="354"/>
      <c r="BC3" s="354">
        <v>13</v>
      </c>
      <c r="BD3" s="354"/>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средняя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средняя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средняя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средняя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средняя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средняя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средняя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средняя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средняя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средняя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средняя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средняя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средняя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средняя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средняя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средняя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средняя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средняя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средняя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средняя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средняя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средняя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средняя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средняя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средняя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средняя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средняя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средняя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средняя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средняя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средняя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67" t="e">
        <f>#REF!</f>
        <v>#REF!</v>
      </c>
      <c r="B1" s="368"/>
      <c r="C1" s="368"/>
      <c r="D1" s="368"/>
      <c r="E1" s="368"/>
      <c r="F1" s="368"/>
      <c r="G1" s="368"/>
      <c r="H1" s="368"/>
      <c r="I1" s="368"/>
      <c r="J1" s="368"/>
      <c r="K1" s="368"/>
      <c r="L1" s="368"/>
      <c r="M1" s="368"/>
      <c r="N1" s="368"/>
      <c r="O1" s="368"/>
      <c r="P1" s="368"/>
      <c r="Q1" s="368"/>
      <c r="R1" s="368" t="s">
        <v>11</v>
      </c>
      <c r="S1" s="368"/>
      <c r="T1" s="368"/>
      <c r="U1" s="368"/>
      <c r="V1" s="368"/>
      <c r="W1" s="368"/>
      <c r="X1" s="368"/>
      <c r="Y1" s="368"/>
      <c r="Z1" s="368"/>
      <c r="AA1" s="368"/>
      <c r="AB1" s="368"/>
      <c r="AC1" s="368"/>
      <c r="AD1" s="368"/>
      <c r="AE1" s="368"/>
      <c r="AF1" s="368"/>
      <c r="AG1" s="368"/>
      <c r="AH1" s="368"/>
      <c r="AI1" s="368"/>
      <c r="AJ1" s="14"/>
      <c r="AK1" s="14"/>
      <c r="AL1" s="14"/>
      <c r="AM1" s="14"/>
      <c r="AN1" s="14"/>
      <c r="AO1" s="14"/>
      <c r="AP1" s="14"/>
      <c r="AQ1" s="14"/>
      <c r="AR1" s="15"/>
    </row>
    <row r="2" spans="1:44" ht="12.75" customHeight="1">
      <c r="A2" s="364" t="str">
        <f>список!A1</f>
        <v>№</v>
      </c>
      <c r="B2" s="364" t="str">
        <f>список!B1</f>
        <v>Фамилия, имя воспитанника</v>
      </c>
      <c r="C2" s="364" t="str">
        <f>список!C1</f>
        <v xml:space="preserve">дата </v>
      </c>
      <c r="D2" s="364" t="str">
        <f>список!D1</f>
        <v>Группа</v>
      </c>
      <c r="E2" s="365" t="s">
        <v>6</v>
      </c>
      <c r="F2" s="369"/>
      <c r="G2" s="369"/>
      <c r="H2" s="369"/>
      <c r="I2" s="369"/>
      <c r="J2" s="369"/>
      <c r="K2" s="369"/>
      <c r="L2" s="369"/>
      <c r="M2" s="369"/>
      <c r="N2" s="369"/>
      <c r="O2" s="369"/>
      <c r="P2" s="369"/>
      <c r="Q2" s="369"/>
      <c r="R2" s="369"/>
      <c r="S2" s="369"/>
      <c r="T2" s="369"/>
      <c r="U2" s="369"/>
      <c r="V2" s="369"/>
      <c r="W2" s="369"/>
      <c r="X2" s="370"/>
      <c r="Y2" s="365" t="s">
        <v>9</v>
      </c>
      <c r="Z2" s="369"/>
      <c r="AA2" s="369"/>
      <c r="AB2" s="369"/>
      <c r="AC2" s="369"/>
      <c r="AD2" s="369"/>
      <c r="AE2" s="369"/>
      <c r="AF2" s="369"/>
      <c r="AG2" s="369"/>
      <c r="AH2" s="369"/>
      <c r="AI2" s="369"/>
      <c r="AJ2" s="369"/>
      <c r="AK2" s="369"/>
      <c r="AL2" s="369"/>
      <c r="AM2" s="369"/>
      <c r="AN2" s="369"/>
      <c r="AO2" s="369"/>
      <c r="AP2" s="370"/>
    </row>
    <row r="3" spans="1:44" ht="23.25" customHeight="1">
      <c r="A3" s="364"/>
      <c r="B3" s="364"/>
      <c r="C3" s="364"/>
      <c r="D3" s="364"/>
      <c r="E3" s="371">
        <v>2</v>
      </c>
      <c r="F3" s="372"/>
      <c r="G3" s="371">
        <v>3</v>
      </c>
      <c r="H3" s="372"/>
      <c r="I3" s="371">
        <v>6</v>
      </c>
      <c r="J3" s="372"/>
      <c r="K3" s="373">
        <v>14</v>
      </c>
      <c r="L3" s="373"/>
      <c r="M3" s="373">
        <v>15</v>
      </c>
      <c r="N3" s="373"/>
      <c r="O3" s="373">
        <v>16</v>
      </c>
      <c r="P3" s="373"/>
      <c r="Q3" s="373">
        <v>17</v>
      </c>
      <c r="R3" s="373"/>
      <c r="S3" s="373">
        <v>18</v>
      </c>
      <c r="T3" s="373"/>
      <c r="U3" s="373">
        <v>19</v>
      </c>
      <c r="V3" s="373"/>
      <c r="W3" s="373">
        <v>20</v>
      </c>
      <c r="X3" s="373"/>
      <c r="Y3" s="375">
        <v>2</v>
      </c>
      <c r="Z3" s="376"/>
      <c r="AA3" s="375">
        <v>3</v>
      </c>
      <c r="AB3" s="376"/>
      <c r="AC3" s="374">
        <v>14</v>
      </c>
      <c r="AD3" s="374"/>
      <c r="AE3" s="374">
        <v>15</v>
      </c>
      <c r="AF3" s="374"/>
      <c r="AG3" s="374">
        <v>16</v>
      </c>
      <c r="AH3" s="374"/>
      <c r="AI3" s="374">
        <v>17</v>
      </c>
      <c r="AJ3" s="374"/>
      <c r="AK3" s="374">
        <v>18</v>
      </c>
      <c r="AL3" s="374"/>
      <c r="AM3" s="374">
        <v>19</v>
      </c>
      <c r="AN3" s="374"/>
      <c r="AO3" s="374">
        <v>20</v>
      </c>
      <c r="AP3" s="374"/>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67" t="e">
        <f>целеполагание!A1</f>
        <v>#REF!</v>
      </c>
      <c r="B1" s="368"/>
      <c r="C1" s="368"/>
      <c r="D1" s="368"/>
      <c r="E1" s="368"/>
      <c r="F1" s="368"/>
      <c r="G1" s="368"/>
      <c r="H1" s="368"/>
      <c r="I1" s="368"/>
      <c r="J1" s="368"/>
      <c r="K1" s="368" t="s">
        <v>11</v>
      </c>
      <c r="L1" s="368"/>
      <c r="M1" s="368"/>
      <c r="N1" s="368"/>
      <c r="O1" s="368"/>
      <c r="P1" s="368"/>
      <c r="Q1" s="368"/>
      <c r="R1" s="368"/>
      <c r="S1" s="368"/>
      <c r="T1" s="368"/>
      <c r="U1" s="368"/>
      <c r="V1" s="368"/>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64" t="str">
        <f>'[1]сырые баллы'!A2:A3</f>
        <v>№</v>
      </c>
      <c r="B2" s="364" t="str">
        <f>'[1]сырые баллы'!B2:B3</f>
        <v>Ф.И.</v>
      </c>
      <c r="C2" s="364" t="str">
        <f>'[1]сырые баллы'!C2:C3</f>
        <v>Класс</v>
      </c>
      <c r="D2" s="366" t="str">
        <f>'[1]сырые баллы'!D2:D2</f>
        <v>дата заполнения</v>
      </c>
      <c r="E2" s="365" t="s">
        <v>6</v>
      </c>
      <c r="F2" s="369"/>
      <c r="G2" s="369"/>
      <c r="H2" s="369"/>
      <c r="I2" s="369"/>
      <c r="J2" s="369"/>
      <c r="K2" s="369"/>
      <c r="L2" s="369"/>
      <c r="M2" s="369"/>
      <c r="N2" s="369"/>
      <c r="O2" s="369"/>
      <c r="P2" s="369"/>
      <c r="Q2" s="369"/>
      <c r="R2" s="369"/>
      <c r="S2" s="369"/>
      <c r="T2" s="369"/>
      <c r="U2" s="369"/>
      <c r="V2" s="369"/>
      <c r="W2" s="369"/>
      <c r="X2" s="370"/>
      <c r="Y2" s="365" t="s">
        <v>9</v>
      </c>
      <c r="Z2" s="369"/>
      <c r="AA2" s="369"/>
      <c r="AB2" s="369"/>
      <c r="AC2" s="369"/>
      <c r="AD2" s="369"/>
      <c r="AE2" s="369"/>
      <c r="AF2" s="369"/>
      <c r="AG2" s="369"/>
      <c r="AH2" s="369"/>
      <c r="AI2" s="369"/>
      <c r="AJ2" s="369"/>
      <c r="AK2" s="369"/>
      <c r="AL2" s="369"/>
      <c r="AM2" s="369"/>
      <c r="AN2" s="369"/>
      <c r="AO2" s="369"/>
      <c r="AP2" s="370"/>
    </row>
    <row r="3" spans="1:44" ht="23.25" customHeight="1">
      <c r="A3" s="364"/>
      <c r="B3" s="364"/>
      <c r="C3" s="364"/>
      <c r="D3" s="366"/>
      <c r="E3" s="371">
        <v>2</v>
      </c>
      <c r="F3" s="372"/>
      <c r="G3" s="371">
        <v>3</v>
      </c>
      <c r="H3" s="372"/>
      <c r="I3" s="371">
        <v>6</v>
      </c>
      <c r="J3" s="372"/>
      <c r="K3" s="373">
        <f>'[1]сырые баллы'!R3</f>
        <v>14</v>
      </c>
      <c r="L3" s="373"/>
      <c r="M3" s="373">
        <f>'[1]сырые баллы'!S3</f>
        <v>15</v>
      </c>
      <c r="N3" s="373"/>
      <c r="O3" s="373">
        <f>'[1]сырые баллы'!T3</f>
        <v>16</v>
      </c>
      <c r="P3" s="373"/>
      <c r="Q3" s="373">
        <f>'[1]сырые баллы'!U3</f>
        <v>17</v>
      </c>
      <c r="R3" s="373"/>
      <c r="S3" s="373">
        <f>'[1]сырые баллы'!V3</f>
        <v>18</v>
      </c>
      <c r="T3" s="373"/>
      <c r="U3" s="373">
        <f>'[1]сырые баллы'!W3</f>
        <v>19</v>
      </c>
      <c r="V3" s="373"/>
      <c r="W3" s="373">
        <f>'[1]сырые баллы'!X3</f>
        <v>20</v>
      </c>
      <c r="X3" s="373"/>
      <c r="Y3" s="375">
        <v>2</v>
      </c>
      <c r="Z3" s="376"/>
      <c r="AA3" s="375">
        <v>3</v>
      </c>
      <c r="AB3" s="376"/>
      <c r="AC3" s="374">
        <f>'[1]сырые баллы'!BC3</f>
        <v>14</v>
      </c>
      <c r="AD3" s="374"/>
      <c r="AE3" s="374">
        <f>'[1]сырые баллы'!BD3</f>
        <v>15</v>
      </c>
      <c r="AF3" s="374"/>
      <c r="AG3" s="374">
        <f>'[1]сырые баллы'!BE3</f>
        <v>16</v>
      </c>
      <c r="AH3" s="374"/>
      <c r="AI3" s="374">
        <f>'[1]сырые баллы'!BF3</f>
        <v>17</v>
      </c>
      <c r="AJ3" s="374"/>
      <c r="AK3" s="374">
        <f>'[1]сырые баллы'!BG3</f>
        <v>18</v>
      </c>
      <c r="AL3" s="374"/>
      <c r="AM3" s="374">
        <f>'[1]сырые баллы'!BH3</f>
        <v>19</v>
      </c>
      <c r="AN3" s="374"/>
      <c r="AO3" s="374">
        <f>'[1]сырые баллы'!BI3</f>
        <v>20</v>
      </c>
      <c r="AP3" s="374"/>
    </row>
    <row r="4" spans="1:44">
      <c r="A4" s="1">
        <f>список!A2</f>
        <v>1</v>
      </c>
      <c r="B4" s="1" t="str">
        <f>IF(список!B2="","",список!B2)</f>
        <v/>
      </c>
      <c r="C4" s="1">
        <f>список!C2</f>
        <v>0</v>
      </c>
      <c r="D4" s="13" t="str">
        <f>список!D$2</f>
        <v>средняя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средняя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средняя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средняя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средняя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средняя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средняя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средняя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средняя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средняя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средняя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средняя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средняя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средняя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средняя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средняя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средняя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средняя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средняя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средняя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средняя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средняя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средняя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средняя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средняя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средняя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средняя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средняя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средняя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средняя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средняя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67" t="e">
        <f>#REF!</f>
        <v>#REF!</v>
      </c>
      <c r="B1" s="368"/>
      <c r="C1" s="368"/>
      <c r="D1" s="368"/>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c r="AL1" s="362"/>
      <c r="AM1" s="362"/>
      <c r="AN1" s="362"/>
      <c r="AO1" s="362"/>
      <c r="AP1" s="362"/>
      <c r="AQ1" s="368"/>
      <c r="AR1" s="382"/>
    </row>
    <row r="2" spans="1:44">
      <c r="A2" s="364" t="str">
        <f>список!A1</f>
        <v>№</v>
      </c>
      <c r="B2" s="364" t="str">
        <f>список!B1</f>
        <v>Фамилия, имя воспитанника</v>
      </c>
      <c r="C2" s="364" t="str">
        <f>список!C1</f>
        <v xml:space="preserve">дата </v>
      </c>
      <c r="D2" s="388" t="str">
        <f>список!D1</f>
        <v>Группа</v>
      </c>
      <c r="E2" s="383" t="s">
        <v>6</v>
      </c>
      <c r="F2" s="384"/>
      <c r="G2" s="384"/>
      <c r="H2" s="384"/>
      <c r="I2" s="384"/>
      <c r="J2" s="384"/>
      <c r="K2" s="384"/>
      <c r="L2" s="384"/>
      <c r="M2" s="384"/>
      <c r="N2" s="384"/>
      <c r="O2" s="384"/>
      <c r="P2" s="384"/>
      <c r="Q2" s="384"/>
      <c r="R2" s="384"/>
      <c r="S2" s="384"/>
      <c r="T2" s="384"/>
      <c r="U2" s="384"/>
      <c r="V2" s="384"/>
      <c r="W2" s="384"/>
      <c r="X2" s="384"/>
      <c r="Y2" s="384"/>
      <c r="Z2" s="385"/>
      <c r="AA2" s="378" t="s">
        <v>7</v>
      </c>
      <c r="AB2" s="379"/>
      <c r="AC2" s="379"/>
      <c r="AD2" s="379"/>
      <c r="AE2" s="379"/>
      <c r="AF2" s="379"/>
      <c r="AG2" s="379"/>
      <c r="AH2" s="379"/>
      <c r="AI2" s="379"/>
      <c r="AJ2" s="379"/>
      <c r="AK2" s="379"/>
      <c r="AL2" s="379"/>
      <c r="AM2" s="379"/>
      <c r="AN2" s="379"/>
      <c r="AO2" s="379"/>
      <c r="AP2" s="380"/>
      <c r="AQ2" s="5"/>
      <c r="AR2" s="1"/>
    </row>
    <row r="3" spans="1:44" ht="15.75" thickBot="1">
      <c r="A3" s="364"/>
      <c r="B3" s="364"/>
      <c r="C3" s="364"/>
      <c r="D3" s="388"/>
      <c r="E3" s="377">
        <v>6</v>
      </c>
      <c r="F3" s="372"/>
      <c r="G3" s="371">
        <v>14</v>
      </c>
      <c r="H3" s="372"/>
      <c r="I3" s="371">
        <v>18</v>
      </c>
      <c r="J3" s="372"/>
      <c r="K3" s="373">
        <f>'[1]сырые баллы'!Y3</f>
        <v>21</v>
      </c>
      <c r="L3" s="373"/>
      <c r="M3" s="373">
        <f>'[1]сырые баллы'!Z3</f>
        <v>22</v>
      </c>
      <c r="N3" s="373"/>
      <c r="O3" s="373">
        <f>'[1]сырые баллы'!AA3</f>
        <v>23</v>
      </c>
      <c r="P3" s="373"/>
      <c r="Q3" s="373">
        <f>'[1]сырые баллы'!AB3</f>
        <v>24</v>
      </c>
      <c r="R3" s="373"/>
      <c r="S3" s="373">
        <f>'[1]сырые баллы'!AC3</f>
        <v>25</v>
      </c>
      <c r="T3" s="373"/>
      <c r="U3" s="373">
        <f>'[1]сырые баллы'!AD3</f>
        <v>26</v>
      </c>
      <c r="V3" s="373"/>
      <c r="W3" s="373">
        <f>'[1]сырые баллы'!AE3</f>
        <v>27</v>
      </c>
      <c r="X3" s="373"/>
      <c r="Y3" s="373">
        <f>'[1]сырые баллы'!AF3</f>
        <v>28</v>
      </c>
      <c r="Z3" s="387"/>
      <c r="AA3" s="381">
        <f>'[1]сырые баллы'!BJ3</f>
        <v>21</v>
      </c>
      <c r="AB3" s="374"/>
      <c r="AC3" s="374">
        <f>'[1]сырые баллы'!BK3</f>
        <v>22</v>
      </c>
      <c r="AD3" s="374"/>
      <c r="AE3" s="374">
        <f>'[1]сырые баллы'!BL3</f>
        <v>23</v>
      </c>
      <c r="AF3" s="374"/>
      <c r="AG3" s="374">
        <f>'[1]сырые баллы'!BM3</f>
        <v>24</v>
      </c>
      <c r="AH3" s="374"/>
      <c r="AI3" s="374">
        <f>'[1]сырые баллы'!BN3</f>
        <v>25</v>
      </c>
      <c r="AJ3" s="374"/>
      <c r="AK3" s="374">
        <f>'[1]сырые баллы'!BO3</f>
        <v>26</v>
      </c>
      <c r="AL3" s="374"/>
      <c r="AM3" s="374">
        <f>'[1]сырые баллы'!BP3</f>
        <v>27</v>
      </c>
      <c r="AN3" s="374"/>
      <c r="AO3" s="374">
        <f>'[1]сырые баллы'!BQ3</f>
        <v>28</v>
      </c>
      <c r="AP3" s="386"/>
      <c r="AQ3" s="64"/>
      <c r="AR3" s="9"/>
    </row>
    <row r="4" spans="1:44">
      <c r="A4" s="1">
        <f>список!A2</f>
        <v>1</v>
      </c>
      <c r="B4" s="1" t="str">
        <f>IF(список!B2="","",список!B2)</f>
        <v/>
      </c>
      <c r="C4" s="1" t="str">
        <f>IF(список!C2="","",список!C2)</f>
        <v/>
      </c>
      <c r="D4" s="13" t="str">
        <f>IF(список!D2="","",список!D2)</f>
        <v>средняя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средняя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67" t="e">
        <f>#REF!</f>
        <v>#REF!</v>
      </c>
      <c r="B1" s="368"/>
      <c r="C1" s="368"/>
      <c r="D1" s="368"/>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c r="AL1" s="362"/>
      <c r="AM1" s="362"/>
      <c r="AN1" s="362"/>
      <c r="AO1" s="362"/>
      <c r="AP1" s="362"/>
      <c r="AQ1" s="368"/>
      <c r="AR1" s="382"/>
    </row>
    <row r="2" spans="1:44">
      <c r="A2" s="364" t="str">
        <f>список!A1</f>
        <v>№</v>
      </c>
      <c r="B2" s="364" t="str">
        <f>список!B1</f>
        <v>Фамилия, имя воспитанника</v>
      </c>
      <c r="C2" s="364" t="str">
        <f>список!C1</f>
        <v xml:space="preserve">дата </v>
      </c>
      <c r="D2" s="388" t="str">
        <f>список!D1</f>
        <v>Группа</v>
      </c>
      <c r="E2" s="383" t="s">
        <v>6</v>
      </c>
      <c r="F2" s="384"/>
      <c r="G2" s="384"/>
      <c r="H2" s="384"/>
      <c r="I2" s="384"/>
      <c r="J2" s="384"/>
      <c r="K2" s="384"/>
      <c r="L2" s="384"/>
      <c r="M2" s="384"/>
      <c r="N2" s="384"/>
      <c r="O2" s="384"/>
      <c r="P2" s="384"/>
      <c r="Q2" s="384"/>
      <c r="R2" s="384"/>
      <c r="S2" s="384"/>
      <c r="T2" s="384"/>
      <c r="U2" s="384"/>
      <c r="V2" s="384"/>
      <c r="W2" s="384"/>
      <c r="X2" s="384"/>
      <c r="Y2" s="384"/>
      <c r="Z2" s="385"/>
      <c r="AA2" s="378" t="s">
        <v>7</v>
      </c>
      <c r="AB2" s="379"/>
      <c r="AC2" s="379"/>
      <c r="AD2" s="379"/>
      <c r="AE2" s="379"/>
      <c r="AF2" s="379"/>
      <c r="AG2" s="379"/>
      <c r="AH2" s="379"/>
      <c r="AI2" s="379"/>
      <c r="AJ2" s="379"/>
      <c r="AK2" s="379"/>
      <c r="AL2" s="379"/>
      <c r="AM2" s="379"/>
      <c r="AN2" s="379"/>
      <c r="AO2" s="379"/>
      <c r="AP2" s="380"/>
      <c r="AQ2" s="5"/>
      <c r="AR2" s="1"/>
    </row>
    <row r="3" spans="1:44">
      <c r="A3" s="364"/>
      <c r="B3" s="364"/>
      <c r="C3" s="364"/>
      <c r="D3" s="388"/>
      <c r="E3" s="377">
        <v>6</v>
      </c>
      <c r="F3" s="372"/>
      <c r="G3" s="371">
        <v>14</v>
      </c>
      <c r="H3" s="372"/>
      <c r="I3" s="371">
        <v>18</v>
      </c>
      <c r="J3" s="372"/>
      <c r="K3" s="373">
        <f>'[1]сырые баллы'!Y3</f>
        <v>21</v>
      </c>
      <c r="L3" s="373"/>
      <c r="M3" s="373">
        <f>'[1]сырые баллы'!Z3</f>
        <v>22</v>
      </c>
      <c r="N3" s="373"/>
      <c r="O3" s="373">
        <f>'[1]сырые баллы'!AA3</f>
        <v>23</v>
      </c>
      <c r="P3" s="373"/>
      <c r="Q3" s="373">
        <f>'[1]сырые баллы'!AB3</f>
        <v>24</v>
      </c>
      <c r="R3" s="373"/>
      <c r="S3" s="373">
        <f>'[1]сырые баллы'!AC3</f>
        <v>25</v>
      </c>
      <c r="T3" s="373"/>
      <c r="U3" s="373">
        <f>'[1]сырые баллы'!AD3</f>
        <v>26</v>
      </c>
      <c r="V3" s="373"/>
      <c r="W3" s="373">
        <f>'[1]сырые баллы'!AE3</f>
        <v>27</v>
      </c>
      <c r="X3" s="373"/>
      <c r="Y3" s="373">
        <f>'[1]сырые баллы'!AF3</f>
        <v>28</v>
      </c>
      <c r="Z3" s="387"/>
      <c r="AA3" s="381">
        <f>'[1]сырые баллы'!BJ3</f>
        <v>21</v>
      </c>
      <c r="AB3" s="374"/>
      <c r="AC3" s="374">
        <f>'[1]сырые баллы'!BK3</f>
        <v>22</v>
      </c>
      <c r="AD3" s="374"/>
      <c r="AE3" s="374">
        <f>'[1]сырые баллы'!BL3</f>
        <v>23</v>
      </c>
      <c r="AF3" s="374"/>
      <c r="AG3" s="374">
        <f>'[1]сырые баллы'!BM3</f>
        <v>24</v>
      </c>
      <c r="AH3" s="374"/>
      <c r="AI3" s="374">
        <f>'[1]сырые баллы'!BN3</f>
        <v>25</v>
      </c>
      <c r="AJ3" s="374"/>
      <c r="AK3" s="374">
        <f>'[1]сырые баллы'!BO3</f>
        <v>26</v>
      </c>
      <c r="AL3" s="374"/>
      <c r="AM3" s="374">
        <f>'[1]сырые баллы'!BP3</f>
        <v>27</v>
      </c>
      <c r="AN3" s="374"/>
      <c r="AO3" s="374">
        <f>'[1]сырые баллы'!BQ3</f>
        <v>28</v>
      </c>
      <c r="AP3" s="386"/>
      <c r="AQ3" s="5"/>
      <c r="AR3" s="1"/>
    </row>
    <row r="4" spans="1:44">
      <c r="A4" s="1">
        <f>список!A2</f>
        <v>1</v>
      </c>
      <c r="B4" s="1" t="str">
        <f>IF(список!B2="","",список!B2)</f>
        <v/>
      </c>
      <c r="C4" s="1" t="str">
        <f>IF(список!C2="","",список!C2)</f>
        <v/>
      </c>
      <c r="D4" s="13" t="str">
        <f>IF(список!D2="","",список!D2)</f>
        <v>средняя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средняя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2016-11-11T15:45:28Z</cp:lastPrinted>
  <dcterms:created xsi:type="dcterms:W3CDTF">2011-08-30T11:41:57Z</dcterms:created>
  <dcterms:modified xsi:type="dcterms:W3CDTF">2016-11-19T09:38:17Z</dcterms:modified>
</cp:coreProperties>
</file>