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wnloads\"/>
    </mc:Choice>
  </mc:AlternateContent>
  <bookViews>
    <workbookView xWindow="0" yWindow="0" windowWidth="23040" windowHeight="937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36" i="1"/>
  <c r="L531" i="1"/>
  <c r="L550" i="1"/>
  <c r="L333" i="1"/>
  <c r="L578" i="1"/>
  <c r="L573" i="1"/>
  <c r="L382" i="1"/>
  <c r="L563" i="1"/>
  <c r="L593" i="1"/>
  <c r="L321" i="1"/>
  <c r="L447" i="1"/>
  <c r="L543" i="1"/>
  <c r="L424" i="1"/>
  <c r="L508" i="1"/>
  <c r="L501" i="1"/>
  <c r="L585" i="1"/>
  <c r="L592" i="1"/>
  <c r="L417" i="1"/>
  <c r="L340" i="1"/>
  <c r="L375" i="1"/>
  <c r="L363" i="1"/>
  <c r="L459" i="1"/>
  <c r="L489" i="1"/>
  <c r="L405" i="1"/>
  <c r="L466" i="1"/>
</calcChain>
</file>

<file path=xl/sharedStrings.xml><?xml version="1.0" encoding="utf-8"?>
<sst xmlns="http://schemas.openxmlformats.org/spreadsheetml/2006/main" count="741" uniqueCount="117">
  <si>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</si>
  <si>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</si>
  <si>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</si>
  <si>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</si>
  <si>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</si>
  <si>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</si>
  <si>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</si>
  <si>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</si>
  <si>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</si>
  <si>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</si>
  <si>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</si>
  <si>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</si>
  <si>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</si>
  <si>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</si>
  <si>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</si>
  <si>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</si>
  <si>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</si>
  <si>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</si>
  <si>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</si>
  <si>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</si>
  <si>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</si>
  <si>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</si>
  <si>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</si>
  <si>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</si>
  <si>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</si>
  <si>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</si>
  <si>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</si>
  <si>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</si>
  <si>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</si>
  <si>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</si>
  <si>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</si>
  <si>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</si>
  <si>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</si>
  <si>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</si>
  <si>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</si>
  <si>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</si>
  <si>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</si>
  <si>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</si>
  <si>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</si>
  <si>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</si>
  <si>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</si>
  <si>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</si>
  <si>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</si>
  <si>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</si>
  <si>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</si>
  <si>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</si>
  <si>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</si>
  <si>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</si>
  <si>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</si>
  <si>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</si>
  <si>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</si>
  <si>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</si>
  <si>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</si>
  <si>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</si>
  <si>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</si>
  <si>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</si>
  <si>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</si>
  <si>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</si>
  <si>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</si>
  <si>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</si>
  <si>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</si>
  <si>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</si>
  <si>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</si>
  <si>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</si>
  <si>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</si>
  <si>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</si>
  <si>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</si>
  <si>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</si>
  <si>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</si>
  <si>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</si>
  <si>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</si>
  <si>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</si>
  <si>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</si>
  <si>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</si>
  <si>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</si>
  <si>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</si>
  <si>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</si>
  <si>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</si>
  <si>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</si>
  <si>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</si>
  <si>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</si>
  <si>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</si>
  <si>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</si>
  <si>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</si>
  <si>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</si>
  <si>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</si>
  <si>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</si>
  <si>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</si>
  <si>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</si>
  <si>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</si>
  <si>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</si>
  <si>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</si>
  <si>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</si>
  <si>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</si>
  <si>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</si>
  <si>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</si>
  <si>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</si>
  <si>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</si>
  <si>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</si>
  <si>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</si>
  <si>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</si>
  <si>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</si>
  <si>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</si>
  <si>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</si>
  <si>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</si>
  <si>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</si>
  <si>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</si>
  <si>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</si>
  <si>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</si>
  <si>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</si>
  <si>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</si>
  <si>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</si>
  <si>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</si>
  <si>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</si>
  <si>
    <t>МБОУ"ООШ им.Фасиля Ахметова с.Каркаусь</t>
  </si>
  <si>
    <t>и.о.директора  школы</t>
  </si>
  <si>
    <t>З.Н.Нуруллина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</si>
</sst>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91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6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6" xfId="0" applyBorder="1"/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4" borderId="2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9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17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15" fillId="0" borderId="2" xfId="0" applyFont="1" applyBorder="1" applyAlignment="1">
      <alignment horizontal="center" vertical="top" wrapText="1"/>
    </xf>
    <xf numFmtId="0" fontId="15" fillId="4" borderId="3" xfId="0" applyFont="1" applyFill="1" applyBorder="1" applyAlignment="1">
      <alignment horizontal="center" vertical="top" wrapText="1"/>
    </xf>
    <xf numFmtId="2" fontId="6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6" fillId="2" borderId="2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3" fillId="0" borderId="2" xfId="0" applyFont="1" applyBorder="1"/>
    <xf numFmtId="0" fontId="3" fillId="5" borderId="4" xfId="0" applyFont="1" applyFill="1" applyBorder="1" applyAlignment="1" applyProtection="1">
      <alignment wrapText="1"/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0" fontId="6" fillId="6" borderId="0" xfId="0" applyFont="1" applyFill="1"/>
    <xf numFmtId="0" fontId="2" fillId="0" borderId="1" xfId="0" applyFont="1" applyBorder="1"/>
    <xf numFmtId="0" fontId="1" fillId="5" borderId="1" xfId="0" applyFont="1" applyFill="1" applyBorder="1" applyAlignment="1" applyProtection="1">
      <alignment wrapText="1"/>
      <protection locked="0"/>
    </xf>
    <xf numFmtId="2" fontId="6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94"/>
  <sheetViews>
    <sheetView tabSelected="1" zoomScale="85" zoomScaleNormal="85" workbookViewId="0">
      <pane xSplit="4" ySplit="5" topLeftCell="E414" activePane="bottomRight" state="frozen"/>
      <selection pane="topRight" activeCell="E1" sqref="E1"/>
      <selection pane="bottomLeft" activeCell="A6" sqref="A6"/>
      <selection pane="bottomRight" activeCell="O436" sqref="O43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79"/>
    <col min="16" max="16384" width="9.109375" style="2"/>
  </cols>
  <sheetData>
    <row r="1" spans="1:12" ht="14.4" customHeight="1" x14ac:dyDescent="0.3">
      <c r="A1" s="1" t="s">
        <v>7</v>
      </c>
      <c r="C1" s="82" t="s">
        <v>114</v>
      </c>
      <c r="D1" s="83"/>
      <c r="E1" s="84"/>
      <c r="F1" s="13" t="s">
        <v>16</v>
      </c>
      <c r="G1" s="2" t="s">
        <v>17</v>
      </c>
      <c r="H1" s="85" t="s">
        <v>115</v>
      </c>
      <c r="I1" s="85"/>
      <c r="J1" s="85"/>
      <c r="K1" s="85"/>
    </row>
    <row r="2" spans="1:12" ht="17.399999999999999" x14ac:dyDescent="0.25">
      <c r="A2" s="43" t="s">
        <v>6</v>
      </c>
      <c r="C2" s="2"/>
      <c r="G2" s="2" t="s">
        <v>18</v>
      </c>
      <c r="H2" s="85" t="s">
        <v>116</v>
      </c>
      <c r="I2" s="85"/>
      <c r="J2" s="85"/>
      <c r="K2" s="85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80" t="s">
        <v>107</v>
      </c>
      <c r="E6" s="47" t="s">
        <v>75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92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48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93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45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49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66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68</v>
      </c>
      <c r="L11" s="51">
        <v>8.24</v>
      </c>
    </row>
    <row r="12" spans="1:12" ht="14.4" x14ac:dyDescent="0.3">
      <c r="A12" s="25"/>
      <c r="B12" s="16"/>
      <c r="C12" s="11"/>
      <c r="D12" s="6" t="s">
        <v>27</v>
      </c>
      <c r="E12" s="50" t="s">
        <v>53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97</v>
      </c>
      <c r="L12" s="51">
        <v>2.7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71</v>
      </c>
      <c r="E14" s="50" t="s">
        <v>83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44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94</v>
      </c>
      <c r="L15" s="51">
        <v>3.69</v>
      </c>
    </row>
    <row r="16" spans="1:12" ht="14.4" x14ac:dyDescent="0.3">
      <c r="A16" s="25"/>
      <c r="B16" s="16"/>
      <c r="C16" s="11"/>
      <c r="D16" s="6" t="s">
        <v>32</v>
      </c>
      <c r="E16" s="50" t="s">
        <v>45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6.18</v>
      </c>
      <c r="H17" s="21">
        <f>SUM(H14:H16)</f>
        <v>6.04</v>
      </c>
      <c r="I17" s="21">
        <f>SUM(I14:I16)</f>
        <v>60.7</v>
      </c>
      <c r="J17" s="21">
        <f>SUM(J14:J16)</f>
        <v>323</v>
      </c>
      <c r="K17" s="27"/>
      <c r="L17" s="21">
        <f>SUM(L14:L16)</f>
        <v>20.450000000000003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25.355</v>
      </c>
      <c r="H47" s="34">
        <f t="shared" ref="H47:J47" si="1">H13+H17+H32</f>
        <v>25.550999999999998</v>
      </c>
      <c r="I47" s="34">
        <f t="shared" si="1"/>
        <v>132.864</v>
      </c>
      <c r="J47" s="34">
        <f t="shared" si="1"/>
        <v>894.42000000000007</v>
      </c>
      <c r="K47" s="35"/>
      <c r="L47" s="34">
        <f>L13+L17+L32</f>
        <v>88.3</v>
      </c>
    </row>
    <row r="48" spans="1:12" ht="14.4" x14ac:dyDescent="0.3">
      <c r="A48" s="15">
        <v>1</v>
      </c>
      <c r="B48" s="16">
        <v>2</v>
      </c>
      <c r="C48" s="24" t="s">
        <v>20</v>
      </c>
      <c r="D48" s="80" t="s">
        <v>71</v>
      </c>
      <c r="E48" s="47" t="s">
        <v>70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48</v>
      </c>
      <c r="F49" s="51">
        <v>210</v>
      </c>
      <c r="G49" s="51">
        <v>0.2</v>
      </c>
      <c r="H49" s="51">
        <v>0</v>
      </c>
      <c r="I49" s="51">
        <v>10.1</v>
      </c>
      <c r="J49" s="72">
        <v>41.1</v>
      </c>
      <c r="K49" s="52" t="s">
        <v>93</v>
      </c>
      <c r="L49" s="71">
        <v>1.36</v>
      </c>
    </row>
    <row r="50" spans="1:12" ht="14.4" x14ac:dyDescent="0.3">
      <c r="A50" s="15"/>
      <c r="B50" s="16"/>
      <c r="C50" s="11"/>
      <c r="D50" s="7" t="s">
        <v>32</v>
      </c>
      <c r="E50" s="50" t="s">
        <v>45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49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60</v>
      </c>
      <c r="F52" s="51">
        <v>150</v>
      </c>
      <c r="G52" s="51">
        <v>6.6619999999999999</v>
      </c>
      <c r="H52" s="51">
        <v>9.0239999999999991</v>
      </c>
      <c r="I52" s="51">
        <v>34</v>
      </c>
      <c r="J52" s="51">
        <v>170</v>
      </c>
      <c r="K52" s="52" t="s">
        <v>64</v>
      </c>
      <c r="L52" s="51">
        <v>8.4</v>
      </c>
    </row>
    <row r="53" spans="1:12" ht="14.4" x14ac:dyDescent="0.3">
      <c r="A53" s="15"/>
      <c r="B53" s="16"/>
      <c r="C53" s="11"/>
      <c r="D53" s="6" t="s">
        <v>27</v>
      </c>
      <c r="E53" s="50" t="s">
        <v>108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109</v>
      </c>
      <c r="L53" s="51">
        <v>3.61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19.212</v>
      </c>
      <c r="H55" s="21">
        <f>SUM(H48:H54)</f>
        <v>19.526999999999997</v>
      </c>
      <c r="I55" s="21">
        <f>SUM(I48:I54)</f>
        <v>71.893999999999991</v>
      </c>
      <c r="J55" s="21">
        <f>SUM(J48:J54)</f>
        <v>529.12</v>
      </c>
      <c r="K55" s="27"/>
      <c r="L55" s="21">
        <f>SUM(L48:L54)</f>
        <v>47.18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74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95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48</v>
      </c>
      <c r="F57" s="51">
        <v>210</v>
      </c>
      <c r="G57" s="51">
        <v>0.2</v>
      </c>
      <c r="H57" s="51">
        <v>0</v>
      </c>
      <c r="I57" s="51">
        <v>10.1</v>
      </c>
      <c r="J57" s="72">
        <v>41.1</v>
      </c>
      <c r="K57" s="52" t="s">
        <v>93</v>
      </c>
      <c r="L57" s="71">
        <v>1.36</v>
      </c>
    </row>
    <row r="58" spans="1:12" ht="14.4" x14ac:dyDescent="0.3">
      <c r="A58" s="15"/>
      <c r="B58" s="16"/>
      <c r="C58" s="11"/>
      <c r="D58" s="7" t="s">
        <v>33</v>
      </c>
      <c r="E58" s="50" t="s">
        <v>49</v>
      </c>
      <c r="F58" s="51">
        <v>30</v>
      </c>
      <c r="G58" s="51">
        <v>1.5</v>
      </c>
      <c r="H58" s="51">
        <v>0.3</v>
      </c>
      <c r="I58" s="51">
        <v>13.5</v>
      </c>
      <c r="J58" s="51">
        <v>66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6.2</v>
      </c>
      <c r="H59" s="21">
        <f t="shared" ref="H59:J59" si="2">SUM(H56:H58)</f>
        <v>2.9</v>
      </c>
      <c r="I59" s="21">
        <f t="shared" si="2"/>
        <v>38.799999999999997</v>
      </c>
      <c r="J59" s="21">
        <f t="shared" si="2"/>
        <v>210.1</v>
      </c>
      <c r="K59" s="27"/>
      <c r="L59" s="21">
        <f>SUM(L56:L58)</f>
        <v>15.739999999999998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25.411999999999999</v>
      </c>
      <c r="H89" s="34">
        <f>H59+H74+H55</f>
        <v>22.426999999999996</v>
      </c>
      <c r="I89" s="34">
        <f>I59+I74+I55</f>
        <v>110.69399999999999</v>
      </c>
      <c r="J89" s="34">
        <f>J59+J74+J55</f>
        <v>739.22</v>
      </c>
      <c r="K89" s="35"/>
      <c r="L89" s="34">
        <f>L59+L74+L55</f>
        <v>62.92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73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96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48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93</v>
      </c>
      <c r="L91" s="71">
        <v>1.36</v>
      </c>
    </row>
    <row r="92" spans="1:12" ht="14.4" x14ac:dyDescent="0.3">
      <c r="A92" s="25"/>
      <c r="B92" s="16"/>
      <c r="C92" s="11"/>
      <c r="D92" s="7" t="s">
        <v>32</v>
      </c>
      <c r="E92" s="50" t="s">
        <v>45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49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110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111</v>
      </c>
      <c r="L96" s="51">
        <v>3.74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61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98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48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93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45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80" t="s">
        <v>71</v>
      </c>
      <c r="E132" s="47" t="s">
        <v>78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67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48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93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45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49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76" t="s">
        <v>79</v>
      </c>
      <c r="F136" s="51">
        <v>150</v>
      </c>
      <c r="G136" s="51">
        <v>3.8</v>
      </c>
      <c r="H136" s="51">
        <v>8.6</v>
      </c>
      <c r="I136" s="51">
        <v>38.9</v>
      </c>
      <c r="J136" s="51">
        <v>247</v>
      </c>
      <c r="K136" s="52" t="s">
        <v>80</v>
      </c>
      <c r="L136" s="51">
        <v>16.54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112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113</v>
      </c>
      <c r="L138" s="51">
        <v>12.34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22.790000000000003</v>
      </c>
      <c r="H139" s="70">
        <f>SUM(H132:H138)</f>
        <v>27.689</v>
      </c>
      <c r="I139" s="70">
        <f>SUM(I132:I138)</f>
        <v>81.444000000000003</v>
      </c>
      <c r="J139" s="70">
        <f>SUM(J132:J138)</f>
        <v>645.02</v>
      </c>
      <c r="K139" s="27"/>
      <c r="L139" s="70">
        <f>SUM(L132:L138)</f>
        <v>81.39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85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44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94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86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28.590000000000003</v>
      </c>
      <c r="H173" s="34">
        <f>SUM(H172,H165,H158,H153,H143,H139)</f>
        <v>29.989000000000001</v>
      </c>
      <c r="I173" s="34">
        <f>SUM(I172,I165,I158,I153,I143,I139)</f>
        <v>122.84399999999999</v>
      </c>
      <c r="J173" s="34">
        <f>SUM(J172,J165,J158,J153,J143,J139)</f>
        <v>860.12</v>
      </c>
      <c r="K173" s="35"/>
      <c r="L173" s="34">
        <f>SUM(L172,L165,L158,L153,L143,L139)</f>
        <v>101.82000000000001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82</v>
      </c>
      <c r="E174" s="47" t="s">
        <v>57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99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52</v>
      </c>
      <c r="F175" s="51">
        <v>222</v>
      </c>
      <c r="G175" s="51">
        <v>8.4000000000000005E-2</v>
      </c>
      <c r="H175" s="51">
        <v>1.2E-2</v>
      </c>
      <c r="I175" s="51">
        <v>15.185</v>
      </c>
      <c r="J175" s="51">
        <v>62</v>
      </c>
      <c r="K175" s="52" t="s">
        <v>54</v>
      </c>
      <c r="L175" s="51">
        <v>2.94</v>
      </c>
    </row>
    <row r="176" spans="1:12" ht="14.4" x14ac:dyDescent="0.3">
      <c r="A176" s="25"/>
      <c r="B176" s="16"/>
      <c r="C176" s="11"/>
      <c r="D176" s="7" t="s">
        <v>32</v>
      </c>
      <c r="E176" s="50" t="s">
        <v>45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49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53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97</v>
      </c>
      <c r="L180" s="51">
        <v>2.7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13.718999999999999</v>
      </c>
      <c r="H181" s="70">
        <f>SUM(H174:H180)</f>
        <v>14.405000000000001</v>
      </c>
      <c r="I181" s="70">
        <f>SUM(I174:I180)</f>
        <v>73.174999999999997</v>
      </c>
      <c r="J181" s="70">
        <f>SUM(J174:J180)</f>
        <v>468</v>
      </c>
      <c r="K181" s="27"/>
      <c r="L181" s="70">
        <f>SUM(L174:L180)</f>
        <v>81.589999999999989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87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50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52</v>
      </c>
      <c r="F183" s="51">
        <v>222</v>
      </c>
      <c r="G183" s="51">
        <v>8.4000000000000005E-2</v>
      </c>
      <c r="H183" s="51">
        <v>1.2E-2</v>
      </c>
      <c r="I183" s="51">
        <v>15.185</v>
      </c>
      <c r="J183" s="51">
        <v>62</v>
      </c>
      <c r="K183" s="52" t="s">
        <v>54</v>
      </c>
      <c r="L183" s="51">
        <v>2.94</v>
      </c>
    </row>
    <row r="184" spans="1:12" ht="14.4" x14ac:dyDescent="0.3">
      <c r="A184" s="25"/>
      <c r="B184" s="16"/>
      <c r="C184" s="11"/>
      <c r="D184" s="74" t="s">
        <v>32</v>
      </c>
      <c r="E184" s="50" t="s">
        <v>45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7.4639999999999986</v>
      </c>
      <c r="H185" s="70">
        <f>SUM(H182:H184)</f>
        <v>6.327</v>
      </c>
      <c r="I185" s="70">
        <f>SUM(I182:I184)</f>
        <v>60.685000000000002</v>
      </c>
      <c r="J185" s="70">
        <f>SUM(J182:J184)</f>
        <v>330.5</v>
      </c>
      <c r="K185" s="27"/>
      <c r="L185" s="70">
        <f>SUM(L182:L184)</f>
        <v>18.290000000000003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21.183</v>
      </c>
      <c r="H215" s="34">
        <f>SUM(H214,H207,H200,H195,H185,H181)</f>
        <v>20.731999999999999</v>
      </c>
      <c r="I215" s="34">
        <f>SUM(I214,I207,I200,I195,I185,I181)</f>
        <v>133.86000000000001</v>
      </c>
      <c r="J215" s="34">
        <f>SUM(J214,J207,J200,J195,J185,J181)</f>
        <v>798.5</v>
      </c>
      <c r="K215" s="35"/>
      <c r="L215" s="34">
        <f>SUM(L214,L207,L200,L195,L185,L181)</f>
        <v>99.88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82</v>
      </c>
      <c r="E216" s="47" t="s">
        <v>88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76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48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93</v>
      </c>
      <c r="L217" s="51">
        <v>1.36</v>
      </c>
    </row>
    <row r="218" spans="1:12" ht="14.4" x14ac:dyDescent="0.3">
      <c r="A218" s="25"/>
      <c r="B218" s="16"/>
      <c r="C218" s="11"/>
      <c r="D218" s="7" t="s">
        <v>32</v>
      </c>
      <c r="E218" s="50" t="s">
        <v>45</v>
      </c>
      <c r="F218" s="51">
        <v>30</v>
      </c>
      <c r="G218" s="51">
        <v>2.2799999999999998</v>
      </c>
      <c r="H218" s="51">
        <v>0.24</v>
      </c>
      <c r="I218" s="51">
        <v>14.7</v>
      </c>
      <c r="J218" s="51">
        <v>70.95</v>
      </c>
      <c r="K218" s="52"/>
      <c r="L218" s="51">
        <v>2.1</v>
      </c>
    </row>
    <row r="219" spans="1:12" ht="14.4" x14ac:dyDescent="0.3">
      <c r="A219" s="25"/>
      <c r="B219" s="16"/>
      <c r="C219" s="11"/>
      <c r="D219" s="7" t="s">
        <v>33</v>
      </c>
      <c r="E219" s="50" t="s">
        <v>49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4.4" x14ac:dyDescent="0.3">
      <c r="A220" s="25"/>
      <c r="B220" s="16"/>
      <c r="C220" s="11"/>
      <c r="D220" s="75" t="s">
        <v>30</v>
      </c>
      <c r="E220" s="50" t="s">
        <v>77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100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 t="s">
        <v>112</v>
      </c>
      <c r="F221" s="51">
        <v>60</v>
      </c>
      <c r="G221" s="51">
        <v>2.6</v>
      </c>
      <c r="H221" s="51">
        <v>5.0579999999999998</v>
      </c>
      <c r="I221" s="51">
        <v>4.944</v>
      </c>
      <c r="J221" s="51">
        <v>56</v>
      </c>
      <c r="K221" s="52" t="s">
        <v>113</v>
      </c>
      <c r="L221" s="51">
        <v>12.34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20.689999999999998</v>
      </c>
      <c r="H223" s="70">
        <f>SUM(H216:H222)</f>
        <v>19.82</v>
      </c>
      <c r="I223" s="70">
        <f>SUM(I216:I222)</f>
        <v>82.524000000000001</v>
      </c>
      <c r="J223" s="70">
        <f>SUM(J216:J222)</f>
        <v>562.85</v>
      </c>
      <c r="K223" s="27"/>
      <c r="L223" s="70">
        <f>SUM(L216:L222)</f>
        <v>58.31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89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101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44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94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49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26.49</v>
      </c>
      <c r="H257" s="34">
        <f>H223+H227</f>
        <v>22.22</v>
      </c>
      <c r="I257" s="34">
        <f>I223+I227</f>
        <v>122.42400000000001</v>
      </c>
      <c r="J257" s="34">
        <f>J223+J227</f>
        <v>771.75</v>
      </c>
      <c r="K257" s="35"/>
      <c r="L257" s="34">
        <f>SUM(L256,L249,L242,L237,L227,L223)</f>
        <v>77.59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71</v>
      </c>
      <c r="E300" s="63" t="s">
        <v>51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102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48</v>
      </c>
      <c r="F301" s="51">
        <v>210</v>
      </c>
      <c r="G301" s="51">
        <v>0.2</v>
      </c>
      <c r="H301" s="51">
        <v>0</v>
      </c>
      <c r="I301" s="51">
        <v>10.1</v>
      </c>
      <c r="J301" s="51">
        <v>41.1</v>
      </c>
      <c r="K301" s="52" t="s">
        <v>93</v>
      </c>
      <c r="L301" s="51">
        <v>1.36</v>
      </c>
    </row>
    <row r="302" spans="1:12" ht="14.4" x14ac:dyDescent="0.3">
      <c r="A302" s="25"/>
      <c r="B302" s="16"/>
      <c r="C302" s="11"/>
      <c r="D302" s="7" t="s">
        <v>32</v>
      </c>
      <c r="E302" s="50" t="s">
        <v>45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49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112</v>
      </c>
      <c r="F306" s="51">
        <v>60</v>
      </c>
      <c r="G306" s="51">
        <v>2.6</v>
      </c>
      <c r="H306" s="51">
        <v>5.0579999999999998</v>
      </c>
      <c r="I306" s="51">
        <v>4.944</v>
      </c>
      <c r="J306" s="51">
        <v>56</v>
      </c>
      <c r="K306" s="52" t="s">
        <v>113</v>
      </c>
      <c r="L306" s="51">
        <v>12.34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19.830000000000002</v>
      </c>
      <c r="H307" s="70">
        <f>SUM(H300:H306)</f>
        <v>20.128</v>
      </c>
      <c r="I307" s="70">
        <f>SUM(I300:I306)</f>
        <v>62.183999999999997</v>
      </c>
      <c r="J307" s="70">
        <f>SUM(J300:J306)</f>
        <v>552.42000000000007</v>
      </c>
      <c r="K307" s="27"/>
      <c r="L307" s="70">
        <f>SUM(L300:L306)</f>
        <v>51.61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72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103</v>
      </c>
      <c r="L308" s="48">
        <v>13.86</v>
      </c>
    </row>
    <row r="309" spans="1:12" ht="14.4" x14ac:dyDescent="0.3">
      <c r="A309" s="25"/>
      <c r="B309" s="16"/>
      <c r="C309" s="11"/>
      <c r="D309" s="7" t="s">
        <v>22</v>
      </c>
      <c r="E309" s="50" t="s">
        <v>48</v>
      </c>
      <c r="F309" s="51">
        <v>210</v>
      </c>
      <c r="G309" s="51">
        <v>0.2</v>
      </c>
      <c r="H309" s="51">
        <v>0</v>
      </c>
      <c r="I309" s="51">
        <v>10.1</v>
      </c>
      <c r="J309" s="51">
        <v>41.1</v>
      </c>
      <c r="K309" s="52" t="s">
        <v>93</v>
      </c>
      <c r="L309" s="51">
        <v>1.36</v>
      </c>
    </row>
    <row r="310" spans="1:12" ht="14.4" x14ac:dyDescent="0.3">
      <c r="A310" s="25"/>
      <c r="B310" s="16"/>
      <c r="C310" s="11"/>
      <c r="D310" s="6" t="s">
        <v>32</v>
      </c>
      <c r="E310" s="50" t="s">
        <v>45</v>
      </c>
      <c r="F310" s="51">
        <v>30</v>
      </c>
      <c r="G310" s="51">
        <v>2.2799999999999998</v>
      </c>
      <c r="H310" s="51">
        <v>0.24</v>
      </c>
      <c r="I310" s="51">
        <v>14.7</v>
      </c>
      <c r="J310" s="51">
        <v>70.95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8.8800000000000008</v>
      </c>
      <c r="H311" s="70">
        <f>SUM(H308:H310)</f>
        <v>6.94</v>
      </c>
      <c r="I311" s="70">
        <f>SUM(I308:I310)</f>
        <v>60.400000000000006</v>
      </c>
      <c r="J311" s="70">
        <f>SUM(J308:J310)</f>
        <v>340.35</v>
      </c>
      <c r="K311" s="27"/>
      <c r="L311" s="70">
        <f>SUM(L308:L310)</f>
        <v>17.32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9" t="s">
        <v>4</v>
      </c>
      <c r="D341" s="90"/>
      <c r="E341" s="33"/>
      <c r="F341" s="34">
        <f>F307+F311+F321+F326+F333+F340</f>
        <v>900</v>
      </c>
      <c r="G341" s="34">
        <f>G307+G311+G321+G326+G333+G340</f>
        <v>28.71</v>
      </c>
      <c r="H341" s="34">
        <f t="shared" ref="H341" si="19">H307+H311+H321+H326+H333+H340</f>
        <v>27.068000000000001</v>
      </c>
      <c r="I341" s="34">
        <f t="shared" ref="I341" si="20">I307+I311+I321+I326+I333+I340</f>
        <v>122.584</v>
      </c>
      <c r="J341" s="34">
        <f t="shared" ref="J341" si="21">J307+J311+J321+J326+J333+J340</f>
        <v>892.7700000000001</v>
      </c>
      <c r="K341" s="35"/>
      <c r="L341" s="34">
        <f>SUM(L326,L311,L307)</f>
        <v>68.930000000000007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80" t="s">
        <v>71</v>
      </c>
      <c r="E342" s="50" t="s">
        <v>46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104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52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54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45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49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47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105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53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97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90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44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94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49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9" t="s">
        <v>4</v>
      </c>
      <c r="D383" s="90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80" t="s">
        <v>71</v>
      </c>
      <c r="E384" s="63" t="s">
        <v>55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106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48</v>
      </c>
      <c r="F385" s="51">
        <v>210</v>
      </c>
      <c r="G385" s="51">
        <v>0.2</v>
      </c>
      <c r="H385" s="51">
        <v>0</v>
      </c>
      <c r="I385" s="51">
        <v>10.1</v>
      </c>
      <c r="J385" s="51">
        <v>41.1</v>
      </c>
      <c r="K385" s="52" t="s">
        <v>93</v>
      </c>
      <c r="L385" s="51">
        <v>1.36</v>
      </c>
    </row>
    <row r="386" spans="1:12" ht="14.4" x14ac:dyDescent="0.3">
      <c r="A386" s="25"/>
      <c r="B386" s="16"/>
      <c r="C386" s="11"/>
      <c r="D386" s="7" t="s">
        <v>32</v>
      </c>
      <c r="E386" s="50" t="s">
        <v>45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49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56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100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108</v>
      </c>
      <c r="F390" s="51">
        <v>60</v>
      </c>
      <c r="G390" s="51">
        <v>1.5</v>
      </c>
      <c r="H390" s="51">
        <v>2.4</v>
      </c>
      <c r="I390" s="51">
        <v>5.8</v>
      </c>
      <c r="J390" s="51">
        <v>51.7</v>
      </c>
      <c r="K390" s="52" t="s">
        <v>109</v>
      </c>
      <c r="L390" s="51">
        <v>3.61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14.56</v>
      </c>
      <c r="H391" s="21">
        <f t="shared" ref="H391" si="49">SUM(H384:H390)</f>
        <v>15.811999999999999</v>
      </c>
      <c r="I391" s="21">
        <f t="shared" ref="I391" si="50">SUM(I384:I390)</f>
        <v>65.12</v>
      </c>
      <c r="J391" s="21">
        <f t="shared" ref="J391" si="51">SUM(J384:J390)</f>
        <v>486.61999999999995</v>
      </c>
      <c r="K391" s="27"/>
      <c r="L391" s="21">
        <f t="shared" ref="L391" si="52">SUM(L384:L390)</f>
        <v>63.72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61</v>
      </c>
      <c r="F392" s="51">
        <v>150</v>
      </c>
      <c r="G392" s="51">
        <v>5.0999999999999996</v>
      </c>
      <c r="H392" s="51">
        <v>6</v>
      </c>
      <c r="I392" s="51">
        <v>27.5</v>
      </c>
      <c r="J392" s="51">
        <v>184</v>
      </c>
      <c r="K392" s="52" t="s">
        <v>98</v>
      </c>
      <c r="L392" s="51">
        <v>12.56</v>
      </c>
    </row>
    <row r="393" spans="1:12" ht="14.4" x14ac:dyDescent="0.3">
      <c r="A393" s="25"/>
      <c r="B393" s="16"/>
      <c r="C393" s="11"/>
      <c r="D393" s="7" t="s">
        <v>22</v>
      </c>
      <c r="E393" s="50" t="s">
        <v>52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54</v>
      </c>
      <c r="L393" s="51">
        <v>2.94</v>
      </c>
    </row>
    <row r="394" spans="1:12" ht="14.4" x14ac:dyDescent="0.3">
      <c r="A394" s="25"/>
      <c r="B394" s="16"/>
      <c r="C394" s="11"/>
      <c r="D394" s="6" t="s">
        <v>32</v>
      </c>
      <c r="E394" s="50" t="s">
        <v>45</v>
      </c>
      <c r="F394" s="51">
        <v>30</v>
      </c>
      <c r="G394" s="51">
        <v>2.2799999999999998</v>
      </c>
      <c r="H394" s="51">
        <v>0.24</v>
      </c>
      <c r="I394" s="51">
        <v>14.7</v>
      </c>
      <c r="J394" s="51">
        <v>70.95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7.4639999999999986</v>
      </c>
      <c r="H395" s="21">
        <f t="shared" ref="H395" si="54">SUM(H392:H394)</f>
        <v>6.2519999999999998</v>
      </c>
      <c r="I395" s="21">
        <f t="shared" ref="I395" si="55">SUM(I392:I394)</f>
        <v>57.385000000000005</v>
      </c>
      <c r="J395" s="21">
        <f t="shared" ref="J395" si="56">SUM(J392:J394)</f>
        <v>316.95</v>
      </c>
      <c r="K395" s="27"/>
      <c r="L395" s="21">
        <f>SUM(L392:L394)</f>
        <v>17.600000000000001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9" t="s">
        <v>4</v>
      </c>
      <c r="D425" s="90"/>
      <c r="E425" s="33"/>
      <c r="F425" s="34">
        <f>F391+F395+F405+F410+F417+F424</f>
        <v>940</v>
      </c>
      <c r="G425" s="34">
        <f t="shared" ref="G425" si="76">G391+G395+G405+G410+G417+G424</f>
        <v>22.024000000000001</v>
      </c>
      <c r="H425" s="34">
        <f t="shared" ref="H425" si="77">H391+H395+H405+H410+H417+H424</f>
        <v>22.064</v>
      </c>
      <c r="I425" s="34">
        <f t="shared" ref="I425" si="78">I391+I395+I405+I410+I417+I424</f>
        <v>122.50500000000001</v>
      </c>
      <c r="J425" s="34">
        <f t="shared" ref="J425" si="79">J391+J395+J405+J410+J417+J424</f>
        <v>803.56999999999994</v>
      </c>
      <c r="K425" s="35"/>
      <c r="L425" s="34">
        <f>SUM(L410,L391,L395)</f>
        <v>81.319999999999993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80" t="s">
        <v>71</v>
      </c>
      <c r="E426" s="77" t="s">
        <v>58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62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59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63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45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49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66</v>
      </c>
      <c r="F430" s="51">
        <v>155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68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110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111</v>
      </c>
      <c r="L432" s="51">
        <v>3.74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91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69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52</v>
      </c>
      <c r="F435" s="51">
        <v>222</v>
      </c>
      <c r="G435" s="51">
        <v>8.4000000000000005E-2</v>
      </c>
      <c r="H435" s="51">
        <v>1.2E-2</v>
      </c>
      <c r="I435" s="51">
        <v>15.185</v>
      </c>
      <c r="J435" s="51">
        <v>62</v>
      </c>
      <c r="K435" s="52" t="s">
        <v>54</v>
      </c>
      <c r="L435" s="51">
        <v>2.94</v>
      </c>
    </row>
    <row r="436" spans="1:12" ht="14.4" x14ac:dyDescent="0.3">
      <c r="A436" s="25"/>
      <c r="B436" s="16"/>
      <c r="C436" s="11"/>
      <c r="D436" s="6" t="s">
        <v>32</v>
      </c>
      <c r="E436" s="50" t="s">
        <v>45</v>
      </c>
      <c r="F436" s="51">
        <v>30</v>
      </c>
      <c r="G436" s="51">
        <v>2.2799999999999998</v>
      </c>
      <c r="H436" s="51">
        <v>0.24</v>
      </c>
      <c r="I436" s="51">
        <v>14.7</v>
      </c>
      <c r="J436" s="51">
        <v>70.95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10.164</v>
      </c>
      <c r="H437" s="21">
        <f t="shared" ref="H437" si="81">SUM(H434:H436)</f>
        <v>2.5519999999999996</v>
      </c>
      <c r="I437" s="21">
        <f t="shared" ref="I437" si="82">SUM(I434:I436)</f>
        <v>48.385000000000005</v>
      </c>
      <c r="J437" s="21">
        <f t="shared" ref="J437" si="83">SUM(J434:J436)</f>
        <v>259.85000000000002</v>
      </c>
      <c r="K437" s="27"/>
      <c r="L437" s="21">
        <f>SUM(L434:L436)</f>
        <v>18.700000000000003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9" t="s">
        <v>4</v>
      </c>
      <c r="D467" s="90"/>
      <c r="E467" s="33"/>
      <c r="F467" s="34">
        <f>F433+F437+F447+F452+F459+F466</f>
        <v>1045</v>
      </c>
      <c r="G467" s="34">
        <f t="shared" ref="G467" si="103">G433+G437+G447+G452+G459+G466</f>
        <v>31.554000000000002</v>
      </c>
      <c r="H467" s="34">
        <f t="shared" ref="H467" si="104">H433+H437+H447+H452+H459+H466</f>
        <v>22.379999999999995</v>
      </c>
      <c r="I467" s="34">
        <f t="shared" ref="I467" si="105">I433+I437+I447+I452+I459+I466</f>
        <v>129.38499999999999</v>
      </c>
      <c r="J467" s="34">
        <f t="shared" ref="J467" si="106">J433+J437+J447+J452+J459+J466</f>
        <v>837.96999999999991</v>
      </c>
      <c r="K467" s="35"/>
      <c r="L467" s="34">
        <f>SUM(L452,L433,L437)</f>
        <v>69.960000000000008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80" t="s">
        <v>71</v>
      </c>
      <c r="E468" s="77" t="s">
        <v>88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76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52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54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45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63" t="s">
        <v>49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4.4" x14ac:dyDescent="0.3">
      <c r="A472" s="25"/>
      <c r="B472" s="16"/>
      <c r="C472" s="11"/>
      <c r="D472" s="7" t="s">
        <v>30</v>
      </c>
      <c r="E472" s="76" t="s">
        <v>79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80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112</v>
      </c>
      <c r="F474" s="51">
        <v>60</v>
      </c>
      <c r="G474" s="51">
        <v>2.6</v>
      </c>
      <c r="H474" s="51">
        <v>5.0579999999999998</v>
      </c>
      <c r="I474" s="51">
        <v>4.944</v>
      </c>
      <c r="J474" s="51">
        <v>56</v>
      </c>
      <c r="K474" s="52" t="s">
        <v>113</v>
      </c>
      <c r="L474" s="51">
        <v>12.34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21.024000000000001</v>
      </c>
      <c r="H475" s="21">
        <f t="shared" ref="H475" si="107">SUM(H468:H474)</f>
        <v>20.169999999999998</v>
      </c>
      <c r="I475" s="21">
        <f>SUM(I468:I474)</f>
        <v>104.10899999999999</v>
      </c>
      <c r="J475" s="21">
        <f>SUM(J468:J474)</f>
        <v>657.12</v>
      </c>
      <c r="K475" s="27"/>
      <c r="L475" s="21">
        <f t="shared" ref="L475" si="108">SUM(L468:L474)</f>
        <v>63.620000000000005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50" t="s">
        <v>87</v>
      </c>
      <c r="F476" s="51">
        <v>150</v>
      </c>
      <c r="G476" s="51">
        <v>5.0999999999999996</v>
      </c>
      <c r="H476" s="51">
        <v>6.0750000000000002</v>
      </c>
      <c r="I476" s="51">
        <v>30.8</v>
      </c>
      <c r="J476" s="51">
        <v>197.55</v>
      </c>
      <c r="K476" s="52" t="s">
        <v>50</v>
      </c>
      <c r="L476" s="51">
        <v>13.25</v>
      </c>
    </row>
    <row r="477" spans="1:12" ht="14.4" x14ac:dyDescent="0.3">
      <c r="A477" s="25"/>
      <c r="B477" s="16"/>
      <c r="C477" s="11"/>
      <c r="D477" s="7" t="s">
        <v>22</v>
      </c>
      <c r="E477" s="50" t="s">
        <v>48</v>
      </c>
      <c r="F477" s="51">
        <v>210</v>
      </c>
      <c r="G477" s="51">
        <v>0.2</v>
      </c>
      <c r="H477" s="51">
        <v>0</v>
      </c>
      <c r="I477" s="51">
        <v>10.1</v>
      </c>
      <c r="J477" s="51">
        <v>41.1</v>
      </c>
      <c r="K477" s="52" t="s">
        <v>93</v>
      </c>
      <c r="L477" s="51">
        <v>1.36</v>
      </c>
    </row>
    <row r="478" spans="1:12" ht="14.4" x14ac:dyDescent="0.3">
      <c r="A478" s="25"/>
      <c r="B478" s="16"/>
      <c r="C478" s="11"/>
      <c r="D478" s="6" t="s">
        <v>32</v>
      </c>
      <c r="E478" s="50" t="s">
        <v>45</v>
      </c>
      <c r="F478" s="51">
        <v>30</v>
      </c>
      <c r="G478" s="51">
        <v>2.2799999999999998</v>
      </c>
      <c r="H478" s="51">
        <v>0.24</v>
      </c>
      <c r="I478" s="51">
        <v>14.7</v>
      </c>
      <c r="J478" s="51">
        <v>70.95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7.58</v>
      </c>
      <c r="H479" s="21">
        <f t="shared" si="109"/>
        <v>6.3150000000000004</v>
      </c>
      <c r="I479" s="21">
        <f t="shared" si="109"/>
        <v>55.599999999999994</v>
      </c>
      <c r="J479" s="21">
        <f t="shared" si="109"/>
        <v>309.60000000000002</v>
      </c>
      <c r="K479" s="27"/>
      <c r="L479" s="21">
        <f>SUM(L476:L478)</f>
        <v>16.71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9" t="s">
        <v>4</v>
      </c>
      <c r="D509" s="90"/>
      <c r="E509" s="33"/>
      <c r="F509" s="34">
        <f>F475+F479+F489+F494+F501+F508</f>
        <v>1052</v>
      </c>
      <c r="G509" s="34">
        <f t="shared" ref="G509" si="129">G475+G479+G489+G494+G501+G508</f>
        <v>28.603999999999999</v>
      </c>
      <c r="H509" s="34">
        <f t="shared" ref="H509" si="130">H475+H479+H489+H494+H501+H508</f>
        <v>26.484999999999999</v>
      </c>
      <c r="I509" s="34">
        <f t="shared" ref="I509" si="131">I475+I479+I489+I494+I501+I508</f>
        <v>159.709</v>
      </c>
      <c r="J509" s="34">
        <f t="shared" ref="J509" si="132">J475+J479+J489+J494+J501+J508</f>
        <v>966.72</v>
      </c>
      <c r="K509" s="35"/>
      <c r="L509" s="34">
        <f>SUM(L494,L475,L479)</f>
        <v>80.330000000000013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80" t="s">
        <v>71</v>
      </c>
      <c r="E510" s="63" t="s">
        <v>65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67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48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93</v>
      </c>
      <c r="L511" s="51">
        <v>1.36</v>
      </c>
    </row>
    <row r="512" spans="1:12" ht="14.4" x14ac:dyDescent="0.3">
      <c r="A512" s="25"/>
      <c r="B512" s="16"/>
      <c r="C512" s="11"/>
      <c r="D512" s="7" t="s">
        <v>32</v>
      </c>
      <c r="E512" s="50" t="s">
        <v>45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63" t="s">
        <v>49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4.4" x14ac:dyDescent="0.3">
      <c r="A514" s="25"/>
      <c r="B514" s="16"/>
      <c r="C514" s="11"/>
      <c r="D514" s="7" t="s">
        <v>30</v>
      </c>
      <c r="E514" s="63" t="s">
        <v>84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64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23.51</v>
      </c>
      <c r="H517" s="21">
        <f t="shared" ref="H517" si="133">SUM(H510:H516)</f>
        <v>14.154999999999999</v>
      </c>
      <c r="I517" s="21">
        <f t="shared" ref="I517" si="134">SUM(I510:I516)</f>
        <v>76.099999999999994</v>
      </c>
      <c r="J517" s="21">
        <f t="shared" ref="J517" si="135">SUM(J510:J516)</f>
        <v>534.02</v>
      </c>
      <c r="K517" s="27"/>
      <c r="L517" s="21">
        <f>SUM(L510:L516)</f>
        <v>61.620000000000005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81" t="s">
        <v>81</v>
      </c>
      <c r="F518" s="51">
        <v>250</v>
      </c>
      <c r="G518" s="48">
        <v>4.3</v>
      </c>
      <c r="H518" s="48">
        <v>2</v>
      </c>
      <c r="I518" s="48">
        <v>13.3</v>
      </c>
      <c r="J518" s="48">
        <v>91</v>
      </c>
      <c r="K518" s="49">
        <v>57</v>
      </c>
      <c r="L518" s="48">
        <v>14.64</v>
      </c>
    </row>
    <row r="519" spans="1:12" ht="14.4" x14ac:dyDescent="0.3">
      <c r="A519" s="25"/>
      <c r="B519" s="16"/>
      <c r="C519" s="11"/>
      <c r="D519" s="7" t="s">
        <v>22</v>
      </c>
      <c r="E519" s="50" t="s">
        <v>52</v>
      </c>
      <c r="F519" s="51">
        <v>222</v>
      </c>
      <c r="G519" s="51">
        <v>8.4000000000000005E-2</v>
      </c>
      <c r="H519" s="51">
        <v>1.2E-2</v>
      </c>
      <c r="I519" s="51">
        <v>15.185</v>
      </c>
      <c r="J519" s="51">
        <v>62</v>
      </c>
      <c r="K519" s="52" t="s">
        <v>54</v>
      </c>
      <c r="L519" s="51">
        <v>2.94</v>
      </c>
    </row>
    <row r="520" spans="1:12" ht="14.4" x14ac:dyDescent="0.3">
      <c r="A520" s="25"/>
      <c r="B520" s="16"/>
      <c r="C520" s="11"/>
      <c r="D520" s="7" t="s">
        <v>33</v>
      </c>
      <c r="E520" s="63" t="s">
        <v>49</v>
      </c>
      <c r="F520" s="51">
        <v>30</v>
      </c>
      <c r="G520" s="51">
        <v>1.5</v>
      </c>
      <c r="H520" s="51">
        <v>0.3</v>
      </c>
      <c r="I520" s="51">
        <v>13.5</v>
      </c>
      <c r="J520" s="51">
        <v>66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5.8839999999999995</v>
      </c>
      <c r="H521" s="21">
        <f t="shared" si="136"/>
        <v>2.3119999999999998</v>
      </c>
      <c r="I521" s="21">
        <f t="shared" si="136"/>
        <v>41.984999999999999</v>
      </c>
      <c r="J521" s="21">
        <f t="shared" si="136"/>
        <v>219</v>
      </c>
      <c r="K521" s="27"/>
      <c r="L521" s="21">
        <f>SUM(L518:L520)</f>
        <v>19.680000000000003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thickBot="1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9" t="s">
        <v>4</v>
      </c>
      <c r="D551" s="90"/>
      <c r="E551" s="33"/>
      <c r="F551" s="34">
        <f>F517+F521+F531+F536+F543+F550</f>
        <v>940</v>
      </c>
      <c r="G551" s="34">
        <f t="shared" ref="G551" si="157">G517+G521+G531+G536+G543+G550</f>
        <v>29.394000000000002</v>
      </c>
      <c r="H551" s="34">
        <f t="shared" ref="H551" si="158">H517+H521+H531+H536+H543+H550</f>
        <v>16.466999999999999</v>
      </c>
      <c r="I551" s="34">
        <f t="shared" ref="I551" si="159">I517+I521+I531+I536+I543+I550</f>
        <v>118.08499999999999</v>
      </c>
      <c r="J551" s="34">
        <f t="shared" ref="J551" si="160">J517+J521+J531+J536+J543+J550</f>
        <v>753.02</v>
      </c>
      <c r="K551" s="35"/>
      <c r="L551" s="34">
        <f>SUM(L517,L521)</f>
        <v>81.300000000000011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6" t="s">
        <v>4</v>
      </c>
      <c r="D593" s="87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8" t="s">
        <v>5</v>
      </c>
      <c r="D594" s="88"/>
      <c r="E594" s="8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25.975416666666671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23.636749999999996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125.94691666666667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825.30416666666667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2026-02-28T10:09:47Z</cp:lastPrinted>
  <dcterms:created xsi:type="dcterms:W3CDTF">2022-05-16T14:23:56Z</dcterms:created>
  <dcterms:modified xsi:type="dcterms:W3CDTF">2026-03-04T09:20:43Z</dcterms:modified>
</cp:coreProperties>
</file>